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undenzettel" sheetId="1" state="visible" r:id="rId3"/>
    <sheet name="Anleitung"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<sst xmlns="http://schemas.openxmlformats.org/spreadsheetml/2006/main" count="47" uniqueCount="46">
  <si>
    <t xml:space="preserve">VOZINHA</t>
  </si>
  <si>
    <t xml:space="preserve">Stundenzettel / Arbeitszeitnachweis</t>
  </si>
  <si>
    <t xml:space="preserve">Monatliche Erfassung von Beginn, Ende und Pause. Kostenlose Vorlage von Vozinha.</t>
  </si>
  <si>
    <t xml:space="preserve">Mitarbeiter/in</t>
  </si>
  <si>
    <t xml:space="preserve">Beispiel: Anna Weber</t>
  </si>
  <si>
    <t xml:space="preserve">Personalnummer</t>
  </si>
  <si>
    <t xml:space="preserve">1042</t>
  </si>
  <si>
    <t xml:space="preserve">Betrieb / Standort</t>
  </si>
  <si>
    <t xml:space="preserve">Musterbetrieb</t>
  </si>
  <si>
    <t xml:space="preserve">Monat (1. des Monats)</t>
  </si>
  <si>
    <t xml:space="preserve">Vereinbarte Wochenstunden</t>
  </si>
  <si>
    <t xml:space="preserve">Tag</t>
  </si>
  <si>
    <t xml:space="preserve">Datum</t>
  </si>
  <si>
    <t xml:space="preserve">Beginn</t>
  </si>
  <si>
    <t xml:space="preserve">Ende</t>
  </si>
  <si>
    <t xml:space="preserve">Pause (Min)</t>
  </si>
  <si>
    <t xml:space="preserve">Ist-Stunden</t>
  </si>
  <si>
    <t xml:space="preserve">Abwesenheit</t>
  </si>
  <si>
    <t xml:space="preserve">Projekt / Bereich</t>
  </si>
  <si>
    <t xml:space="preserve">Bemerkung</t>
  </si>
  <si>
    <t xml:space="preserve">Frühdienst</t>
  </si>
  <si>
    <t xml:space="preserve">Beispielzeile bitte überschreiben</t>
  </si>
  <si>
    <t xml:space="preserve">Summe Monat</t>
  </si>
  <si>
    <t xml:space="preserve">Sollstunden im Monat (bitte eintragen)</t>
  </si>
  <si>
    <t xml:space="preserve">Differenz zur Sollzeit</t>
  </si>
  <si>
    <t xml:space="preserve">Urlaubstage im Monat</t>
  </si>
  <si>
    <t xml:space="preserve">Krankheitstage im Monat</t>
  </si>
  <si>
    <t xml:space="preserve">Datum, Unterschrift Mitarbeiter/in</t>
  </si>
  <si>
    <t xml:space="preserve">Datum, Unterschrift Vorgesetzte/r</t>
  </si>
  <si>
    <t xml:space="preserve">Legende</t>
  </si>
  <si>
    <t xml:space="preserve">Hellblau hinterlegt</t>
  </si>
  <si>
    <t xml:space="preserve">hier trägst du ein</t>
  </si>
  <si>
    <t xml:space="preserve">Grau geschrieben</t>
  </si>
  <si>
    <t xml:space="preserve">wird automatisch berechnet, bitte nicht überschreiben</t>
  </si>
  <si>
    <t xml:space="preserve">Arbeitgeber sind zur Aufzeichnung der Arbeitszeit verpflichtet. Diese Vorlage ersetzt keine Rechtsberatung.</t>
  </si>
  <si>
    <t xml:space="preserve">Kostenlose Vorlage von Vozinha - vozinha.de</t>
  </si>
  <si>
    <t xml:space="preserve">So benutzt du diese Vorlage</t>
  </si>
  <si>
    <t xml:space="preserve">Vozinha - Dienstplanung, Zeiterfassung und Abwesenheiten in einem Tool. vozinha.de</t>
  </si>
  <si>
    <t xml:space="preserve">So funktioniert der Stundenzettel</t>
  </si>
  <si>
    <t xml:space="preserve">•  Trage oben Name, Betrieb und den Monat ein. Die Tagesspalten füllen sich automatisch, Wochenenden werden grau hinterlegt.</t>
  </si>
  <si>
    <t xml:space="preserve">•  Pro Tag Beginn, Ende und Pause in Minuten eintragen. Die Ist-Stunden rechnen sich daraus, auch bei Schichten über Mitternacht.</t>
  </si>
  <si>
    <t xml:space="preserve">•  Bei Urlaub, Krankheit oder Feiertag die Spalte Abwesenheit nutzen und Beginn und Ende leer lassen.</t>
  </si>
  <si>
    <t xml:space="preserve">Was unten zusammengerechnet wird</t>
  </si>
  <si>
    <t xml:space="preserve">•  Summe der Ist-Stunden im Monat, die Differenz zur Sollzeit sowie die Anzahl der Urlaubs- und Krankheitstage.</t>
  </si>
  <si>
    <t xml:space="preserve">Zur Aufbewahrung</t>
  </si>
  <si>
    <t xml:space="preserve">Aufzeichnungen zur Arbeitszeit sind aufzubewahren. Ein Zettel je Person und Monat, gesammelt in einem Ordner, ist zulässig, aber mühsam. In Vozinha stempeln Mitarbeitende in derselben Anwendung, in der sie ihren Plan sehen, und der Monatsbericht steht am Monatsende fertig da. Für bis zu fünf Personen dauerhaft kostenlos: vozinha.de</t>
  </si>
</sst>
</file>

<file path=xl/styles.xml><?xml version="1.0" encoding="utf-8"?>
<styleSheet xmlns="http://schemas.openxmlformats.org/spreadsheetml/2006/main">
  <numFmts count="6">
    <numFmt numFmtId="164" formatCode="General"/>
    <numFmt numFmtId="165" formatCode="dd\.mm\.yyyy"/>
    <numFmt numFmtId="166" formatCode="0.00"/>
    <numFmt numFmtId="167" formatCode="hh:mm"/>
    <numFmt numFmtId="168" formatCode="\+0.00;\-0.00;0.00"/>
    <numFmt numFmtId="169" formatCode="0"/>
  </numFmts>
  <fonts count="15">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10"/>
      <color rgb="FFFFFFFF"/>
      <name val="Arial"/>
      <family val="0"/>
      <charset val="1"/>
    </font>
    <font>
      <sz val="10"/>
      <color rgb="FF5C647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7">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F7F7F6"/>
      </patternFill>
    </fill>
    <fill>
      <patternFill patternType="solid">
        <fgColor rgb="FFFFFFFF"/>
        <bgColor rgb="FFF7F7F6"/>
      </patternFill>
    </fill>
  </fills>
  <borders count="3">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 diagonalUp="false" diagonalDown="false">
      <left/>
      <right/>
      <top/>
      <bottom style="thin">
        <color rgb="FF5C647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6" fontId="8" fillId="5" borderId="1"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5" fontId="10" fillId="0" borderId="1" xfId="0" applyFont="true" applyBorder="true" applyAlignment="true" applyProtection="false">
      <alignment horizontal="center" vertical="center" textRotation="0" wrapText="false" indent="0" shrinkToFit="false"/>
      <protection locked="true" hidden="false"/>
    </xf>
    <xf numFmtId="167" fontId="8" fillId="5" borderId="1" xfId="0" applyFont="true" applyBorder="true" applyAlignment="true" applyProtection="false">
      <alignment horizontal="center" vertical="center" textRotation="0" wrapText="fals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6" fontId="10" fillId="0" borderId="1" xfId="0" applyFont="true" applyBorder="true" applyAlignment="true" applyProtection="false">
      <alignment horizontal="center" vertical="center" textRotation="0" wrapText="false" indent="0" shrinkToFit="false"/>
      <protection locked="true" hidden="false"/>
    </xf>
    <xf numFmtId="166" fontId="11" fillId="0" borderId="1" xfId="0" applyFont="true" applyBorder="true" applyAlignment="true" applyProtection="false">
      <alignment horizontal="center" vertical="center" textRotation="0" wrapText="false" indent="0" shrinkToFit="false"/>
      <protection locked="true" hidden="false"/>
    </xf>
    <xf numFmtId="166" fontId="8" fillId="5" borderId="1" xfId="0" applyFont="true" applyBorder="true" applyAlignment="true" applyProtection="false">
      <alignment horizontal="center" vertical="center" textRotation="0" wrapText="false" indent="0" shrinkToFit="false"/>
      <protection locked="true" hidden="false"/>
    </xf>
    <xf numFmtId="168" fontId="10" fillId="0"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9" fontId="10" fillId="0" borderId="1" xfId="0" applyFont="true" applyBorder="true" applyAlignment="true" applyProtection="false">
      <alignment horizontal="center" vertical="center"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3" fillId="5" borderId="1" xfId="0" applyFont="true" applyBorder="true" applyAlignment="false" applyProtection="false">
      <alignment horizontal="general" vertical="bottom" textRotation="0" wrapText="false" indent="0" shrinkToFit="false"/>
      <protection locked="true" hidden="false"/>
    </xf>
    <xf numFmtId="164" fontId="13" fillId="6" borderId="1"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F7F7F6"/>
        </patternFill>
      </fill>
    </dxf>
    <dxf>
      <font>
        <name val="Arial"/>
        <charset val="1"/>
        <family val="0"/>
        <color rgb="FFB91C1C"/>
        <sz val="10"/>
      </font>
      <fill>
        <patternFill>
          <bgColor rgb="FFFDECEC"/>
        </patternFill>
      </fill>
    </dxf>
    <dxf>
      <font>
        <name val="Arial"/>
        <charset val="1"/>
        <family val="0"/>
        <color rgb="FF15803D"/>
        <sz val="10"/>
      </font>
      <fill>
        <patternFill>
          <bgColor rgb="FFEAF7EF"/>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F7F7F6"/>
      <rgbColor rgb="FFEAF7E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F4F5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2" topLeftCell="A1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3"/>
    <col collapsed="false" customWidth="true" hidden="false" outlineLevel="0" max="4" min="3" style="0" width="10"/>
    <col collapsed="false" customWidth="true" hidden="false" outlineLevel="0" max="6" min="5" style="0" width="13"/>
    <col collapsed="false" customWidth="true" hidden="false" outlineLevel="0" max="7" min="7" style="0" width="18"/>
    <col collapsed="false" customWidth="true" hidden="false" outlineLevel="0" max="8" min="8" style="0" width="22"/>
    <col collapsed="false" customWidth="true" hidden="false" outlineLevel="0" max="9" min="9" style="0" width="34"/>
  </cols>
  <sheetData>
    <row r="1" customFormat="false" ht="25.5" hidden="false" customHeight="true" outlineLevel="0" collapsed="false">
      <c r="A1" s="1" t="s">
        <v>0</v>
      </c>
      <c r="B1" s="1"/>
      <c r="C1" s="1"/>
      <c r="D1" s="1"/>
      <c r="E1" s="1"/>
      <c r="F1" s="1"/>
      <c r="G1" s="1"/>
      <c r="H1" s="1"/>
      <c r="I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row>
    <row r="4" customFormat="false" ht="15" hidden="false" customHeight="false" outlineLevel="0" collapsed="false">
      <c r="A4" s="6" t="s">
        <v>2</v>
      </c>
      <c r="B4" s="6"/>
      <c r="C4" s="6"/>
      <c r="D4" s="6"/>
      <c r="E4" s="6"/>
      <c r="F4" s="6"/>
      <c r="G4" s="6"/>
      <c r="H4" s="6"/>
      <c r="I4" s="6"/>
    </row>
    <row r="6" customFormat="false" ht="15" hidden="false" customHeight="false" outlineLevel="0" collapsed="false">
      <c r="A6" s="7" t="s">
        <v>3</v>
      </c>
      <c r="B6" s="8" t="s">
        <v>4</v>
      </c>
    </row>
    <row r="7" customFormat="false" ht="15" hidden="false" customHeight="false" outlineLevel="0" collapsed="false">
      <c r="A7" s="7" t="s">
        <v>5</v>
      </c>
      <c r="B7" s="8" t="s">
        <v>6</v>
      </c>
    </row>
    <row r="8" customFormat="false" ht="15" hidden="false" customHeight="false" outlineLevel="0" collapsed="false">
      <c r="A8" s="7" t="s">
        <v>7</v>
      </c>
      <c r="B8" s="8" t="s">
        <v>8</v>
      </c>
    </row>
    <row r="9" customFormat="false" ht="15" hidden="false" customHeight="false" outlineLevel="0" collapsed="false">
      <c r="A9" s="7" t="s">
        <v>9</v>
      </c>
      <c r="B9" s="9" t="n">
        <v>46235</v>
      </c>
    </row>
    <row r="10" customFormat="false" ht="15" hidden="false" customHeight="false" outlineLevel="0" collapsed="false">
      <c r="A10" s="7" t="s">
        <v>10</v>
      </c>
      <c r="B10" s="10" t="n">
        <v>40</v>
      </c>
    </row>
    <row r="12" customFormat="false" ht="25.5" hidden="false" customHeight="true" outlineLevel="0" collapsed="false">
      <c r="A12" s="11" t="s">
        <v>11</v>
      </c>
      <c r="B12" s="11" t="s">
        <v>12</v>
      </c>
      <c r="C12" s="11" t="s">
        <v>13</v>
      </c>
      <c r="D12" s="11" t="s">
        <v>14</v>
      </c>
      <c r="E12" s="11" t="s">
        <v>15</v>
      </c>
      <c r="F12" s="11" t="s">
        <v>16</v>
      </c>
      <c r="G12" s="11" t="s">
        <v>17</v>
      </c>
      <c r="H12" s="11" t="s">
        <v>18</v>
      </c>
      <c r="I12" s="11" t="s">
        <v>19</v>
      </c>
    </row>
    <row r="13" customFormat="false" ht="15" hidden="false" customHeight="false" outlineLevel="0" collapsed="false">
      <c r="A13" s="12" t="str">
        <f aca="false">IF(MONTH($B$9+0)=MONTH($B$9),TEXT($B$9+0,"DDD"),"")</f>
        <v>Sat</v>
      </c>
      <c r="B13" s="13" t="n">
        <f aca="false">IF(MONTH($B$9+0)=MONTH($B$9),$B$9+0,"")</f>
        <v>46235</v>
      </c>
      <c r="C13" s="14" t="n">
        <v>0.333333333333333</v>
      </c>
      <c r="D13" s="14" t="n">
        <v>0.6875</v>
      </c>
      <c r="E13" s="15" t="n">
        <v>30</v>
      </c>
      <c r="F13" s="16" t="n">
        <f aca="false">IF(OR(C13="",D13=""),0,IF(D13&gt;=C13,(D13-C13)*24,(D13+1-C13)*24)-N(E13)/60)</f>
        <v>8</v>
      </c>
      <c r="G13" s="8"/>
      <c r="H13" s="8" t="s">
        <v>20</v>
      </c>
      <c r="I13" s="8" t="s">
        <v>21</v>
      </c>
    </row>
    <row r="14" customFormat="false" ht="15" hidden="false" customHeight="false" outlineLevel="0" collapsed="false">
      <c r="A14" s="12" t="str">
        <f aca="false">IF(MONTH($B$9+1)=MONTH($B$9),TEXT($B$9+1,"DDD"),"")</f>
        <v>Sun</v>
      </c>
      <c r="B14" s="13" t="n">
        <f aca="false">IF(MONTH($B$9+1)=MONTH($B$9),$B$9+1,"")</f>
        <v>46236</v>
      </c>
      <c r="C14" s="14"/>
      <c r="D14" s="14"/>
      <c r="E14" s="15"/>
      <c r="F14" s="16" t="n">
        <f aca="false">IF(OR(C14="",D14=""),0,IF(D14&gt;=C14,(D14-C14)*24,(D14+1-C14)*24)-N(E14)/60)</f>
        <v>0</v>
      </c>
      <c r="G14" s="8"/>
      <c r="H14" s="8"/>
      <c r="I14" s="8"/>
    </row>
    <row r="15" customFormat="false" ht="15" hidden="false" customHeight="false" outlineLevel="0" collapsed="false">
      <c r="A15" s="12" t="str">
        <f aca="false">IF(MONTH($B$9+2)=MONTH($B$9),TEXT($B$9+2,"DDD"),"")</f>
        <v>Mon</v>
      </c>
      <c r="B15" s="13" t="n">
        <f aca="false">IF(MONTH($B$9+2)=MONTH($B$9),$B$9+2,"")</f>
        <v>46237</v>
      </c>
      <c r="C15" s="14"/>
      <c r="D15" s="14"/>
      <c r="E15" s="15"/>
      <c r="F15" s="16" t="n">
        <f aca="false">IF(OR(C15="",D15=""),0,IF(D15&gt;=C15,(D15-C15)*24,(D15+1-C15)*24)-N(E15)/60)</f>
        <v>0</v>
      </c>
      <c r="G15" s="8"/>
      <c r="H15" s="8"/>
      <c r="I15" s="8"/>
    </row>
    <row r="16" customFormat="false" ht="15" hidden="false" customHeight="false" outlineLevel="0" collapsed="false">
      <c r="A16" s="12" t="str">
        <f aca="false">IF(MONTH($B$9+3)=MONTH($B$9),TEXT($B$9+3,"DDD"),"")</f>
        <v>Tue</v>
      </c>
      <c r="B16" s="13" t="n">
        <f aca="false">IF(MONTH($B$9+3)=MONTH($B$9),$B$9+3,"")</f>
        <v>46238</v>
      </c>
      <c r="C16" s="14"/>
      <c r="D16" s="14"/>
      <c r="E16" s="15"/>
      <c r="F16" s="16" t="n">
        <f aca="false">IF(OR(C16="",D16=""),0,IF(D16&gt;=C16,(D16-C16)*24,(D16+1-C16)*24)-N(E16)/60)</f>
        <v>0</v>
      </c>
      <c r="G16" s="8"/>
      <c r="H16" s="8"/>
      <c r="I16" s="8"/>
    </row>
    <row r="17" customFormat="false" ht="15" hidden="false" customHeight="false" outlineLevel="0" collapsed="false">
      <c r="A17" s="12" t="str">
        <f aca="false">IF(MONTH($B$9+4)=MONTH($B$9),TEXT($B$9+4,"DDD"),"")</f>
        <v>Wed</v>
      </c>
      <c r="B17" s="13" t="n">
        <f aca="false">IF(MONTH($B$9+4)=MONTH($B$9),$B$9+4,"")</f>
        <v>46239</v>
      </c>
      <c r="C17" s="14"/>
      <c r="D17" s="14"/>
      <c r="E17" s="15"/>
      <c r="F17" s="16" t="n">
        <f aca="false">IF(OR(C17="",D17=""),0,IF(D17&gt;=C17,(D17-C17)*24,(D17+1-C17)*24)-N(E17)/60)</f>
        <v>0</v>
      </c>
      <c r="G17" s="8"/>
      <c r="H17" s="8"/>
      <c r="I17" s="8"/>
    </row>
    <row r="18" customFormat="false" ht="15" hidden="false" customHeight="false" outlineLevel="0" collapsed="false">
      <c r="A18" s="12" t="str">
        <f aca="false">IF(MONTH($B$9+5)=MONTH($B$9),TEXT($B$9+5,"DDD"),"")</f>
        <v>Thu</v>
      </c>
      <c r="B18" s="13" t="n">
        <f aca="false">IF(MONTH($B$9+5)=MONTH($B$9),$B$9+5,"")</f>
        <v>46240</v>
      </c>
      <c r="C18" s="14"/>
      <c r="D18" s="14"/>
      <c r="E18" s="15"/>
      <c r="F18" s="16" t="n">
        <f aca="false">IF(OR(C18="",D18=""),0,IF(D18&gt;=C18,(D18-C18)*24,(D18+1-C18)*24)-N(E18)/60)</f>
        <v>0</v>
      </c>
      <c r="G18" s="8"/>
      <c r="H18" s="8"/>
      <c r="I18" s="8"/>
    </row>
    <row r="19" customFormat="false" ht="15" hidden="false" customHeight="false" outlineLevel="0" collapsed="false">
      <c r="A19" s="12" t="str">
        <f aca="false">IF(MONTH($B$9+6)=MONTH($B$9),TEXT($B$9+6,"DDD"),"")</f>
        <v>Fri</v>
      </c>
      <c r="B19" s="13" t="n">
        <f aca="false">IF(MONTH($B$9+6)=MONTH($B$9),$B$9+6,"")</f>
        <v>46241</v>
      </c>
      <c r="C19" s="14"/>
      <c r="D19" s="14"/>
      <c r="E19" s="15"/>
      <c r="F19" s="16" t="n">
        <f aca="false">IF(OR(C19="",D19=""),0,IF(D19&gt;=C19,(D19-C19)*24,(D19+1-C19)*24)-N(E19)/60)</f>
        <v>0</v>
      </c>
      <c r="G19" s="8"/>
      <c r="H19" s="8"/>
      <c r="I19" s="8"/>
    </row>
    <row r="20" customFormat="false" ht="15" hidden="false" customHeight="false" outlineLevel="0" collapsed="false">
      <c r="A20" s="12" t="str">
        <f aca="false">IF(MONTH($B$9+7)=MONTH($B$9),TEXT($B$9+7,"DDD"),"")</f>
        <v>Sat</v>
      </c>
      <c r="B20" s="13" t="n">
        <f aca="false">IF(MONTH($B$9+7)=MONTH($B$9),$B$9+7,"")</f>
        <v>46242</v>
      </c>
      <c r="C20" s="14"/>
      <c r="D20" s="14"/>
      <c r="E20" s="15"/>
      <c r="F20" s="16" t="n">
        <f aca="false">IF(OR(C20="",D20=""),0,IF(D20&gt;=C20,(D20-C20)*24,(D20+1-C20)*24)-N(E20)/60)</f>
        <v>0</v>
      </c>
      <c r="G20" s="8"/>
      <c r="H20" s="8"/>
      <c r="I20" s="8"/>
    </row>
    <row r="21" customFormat="false" ht="15" hidden="false" customHeight="false" outlineLevel="0" collapsed="false">
      <c r="A21" s="12" t="str">
        <f aca="false">IF(MONTH($B$9+8)=MONTH($B$9),TEXT($B$9+8,"DDD"),"")</f>
        <v>Sun</v>
      </c>
      <c r="B21" s="13" t="n">
        <f aca="false">IF(MONTH($B$9+8)=MONTH($B$9),$B$9+8,"")</f>
        <v>46243</v>
      </c>
      <c r="C21" s="14"/>
      <c r="D21" s="14"/>
      <c r="E21" s="15"/>
      <c r="F21" s="16" t="n">
        <f aca="false">IF(OR(C21="",D21=""),0,IF(D21&gt;=C21,(D21-C21)*24,(D21+1-C21)*24)-N(E21)/60)</f>
        <v>0</v>
      </c>
      <c r="G21" s="8"/>
      <c r="H21" s="8"/>
      <c r="I21" s="8"/>
    </row>
    <row r="22" customFormat="false" ht="15" hidden="false" customHeight="false" outlineLevel="0" collapsed="false">
      <c r="A22" s="12" t="str">
        <f aca="false">IF(MONTH($B$9+9)=MONTH($B$9),TEXT($B$9+9,"DDD"),"")</f>
        <v>Mon</v>
      </c>
      <c r="B22" s="13" t="n">
        <f aca="false">IF(MONTH($B$9+9)=MONTH($B$9),$B$9+9,"")</f>
        <v>46244</v>
      </c>
      <c r="C22" s="14"/>
      <c r="D22" s="14"/>
      <c r="E22" s="15"/>
      <c r="F22" s="16" t="n">
        <f aca="false">IF(OR(C22="",D22=""),0,IF(D22&gt;=C22,(D22-C22)*24,(D22+1-C22)*24)-N(E22)/60)</f>
        <v>0</v>
      </c>
      <c r="G22" s="8"/>
      <c r="H22" s="8"/>
      <c r="I22" s="8"/>
    </row>
    <row r="23" customFormat="false" ht="15" hidden="false" customHeight="false" outlineLevel="0" collapsed="false">
      <c r="A23" s="12" t="str">
        <f aca="false">IF(MONTH($B$9+10)=MONTH($B$9),TEXT($B$9+10,"DDD"),"")</f>
        <v>Tue</v>
      </c>
      <c r="B23" s="13" t="n">
        <f aca="false">IF(MONTH($B$9+10)=MONTH($B$9),$B$9+10,"")</f>
        <v>46245</v>
      </c>
      <c r="C23" s="14"/>
      <c r="D23" s="14"/>
      <c r="E23" s="15"/>
      <c r="F23" s="16" t="n">
        <f aca="false">IF(OR(C23="",D23=""),0,IF(D23&gt;=C23,(D23-C23)*24,(D23+1-C23)*24)-N(E23)/60)</f>
        <v>0</v>
      </c>
      <c r="G23" s="8"/>
      <c r="H23" s="8"/>
      <c r="I23" s="8"/>
    </row>
    <row r="24" customFormat="false" ht="15" hidden="false" customHeight="false" outlineLevel="0" collapsed="false">
      <c r="A24" s="12" t="str">
        <f aca="false">IF(MONTH($B$9+11)=MONTH($B$9),TEXT($B$9+11,"DDD"),"")</f>
        <v>Wed</v>
      </c>
      <c r="B24" s="13" t="n">
        <f aca="false">IF(MONTH($B$9+11)=MONTH($B$9),$B$9+11,"")</f>
        <v>46246</v>
      </c>
      <c r="C24" s="14"/>
      <c r="D24" s="14"/>
      <c r="E24" s="15"/>
      <c r="F24" s="16" t="n">
        <f aca="false">IF(OR(C24="",D24=""),0,IF(D24&gt;=C24,(D24-C24)*24,(D24+1-C24)*24)-N(E24)/60)</f>
        <v>0</v>
      </c>
      <c r="G24" s="8"/>
      <c r="H24" s="8"/>
      <c r="I24" s="8"/>
    </row>
    <row r="25" customFormat="false" ht="15" hidden="false" customHeight="false" outlineLevel="0" collapsed="false">
      <c r="A25" s="12" t="str">
        <f aca="false">IF(MONTH($B$9+12)=MONTH($B$9),TEXT($B$9+12,"DDD"),"")</f>
        <v>Thu</v>
      </c>
      <c r="B25" s="13" t="n">
        <f aca="false">IF(MONTH($B$9+12)=MONTH($B$9),$B$9+12,"")</f>
        <v>46247</v>
      </c>
      <c r="C25" s="14"/>
      <c r="D25" s="14"/>
      <c r="E25" s="15"/>
      <c r="F25" s="16" t="n">
        <f aca="false">IF(OR(C25="",D25=""),0,IF(D25&gt;=C25,(D25-C25)*24,(D25+1-C25)*24)-N(E25)/60)</f>
        <v>0</v>
      </c>
      <c r="G25" s="8"/>
      <c r="H25" s="8"/>
      <c r="I25" s="8"/>
    </row>
    <row r="26" customFormat="false" ht="15" hidden="false" customHeight="false" outlineLevel="0" collapsed="false">
      <c r="A26" s="12" t="str">
        <f aca="false">IF(MONTH($B$9+13)=MONTH($B$9),TEXT($B$9+13,"DDD"),"")</f>
        <v>Fri</v>
      </c>
      <c r="B26" s="13" t="n">
        <f aca="false">IF(MONTH($B$9+13)=MONTH($B$9),$B$9+13,"")</f>
        <v>46248</v>
      </c>
      <c r="C26" s="14"/>
      <c r="D26" s="14"/>
      <c r="E26" s="15"/>
      <c r="F26" s="16" t="n">
        <f aca="false">IF(OR(C26="",D26=""),0,IF(D26&gt;=C26,(D26-C26)*24,(D26+1-C26)*24)-N(E26)/60)</f>
        <v>0</v>
      </c>
      <c r="G26" s="8"/>
      <c r="H26" s="8"/>
      <c r="I26" s="8"/>
    </row>
    <row r="27" customFormat="false" ht="15" hidden="false" customHeight="false" outlineLevel="0" collapsed="false">
      <c r="A27" s="12" t="str">
        <f aca="false">IF(MONTH($B$9+14)=MONTH($B$9),TEXT($B$9+14,"DDD"),"")</f>
        <v>Sat</v>
      </c>
      <c r="B27" s="13" t="n">
        <f aca="false">IF(MONTH($B$9+14)=MONTH($B$9),$B$9+14,"")</f>
        <v>46249</v>
      </c>
      <c r="C27" s="14"/>
      <c r="D27" s="14"/>
      <c r="E27" s="15"/>
      <c r="F27" s="16" t="n">
        <f aca="false">IF(OR(C27="",D27=""),0,IF(D27&gt;=C27,(D27-C27)*24,(D27+1-C27)*24)-N(E27)/60)</f>
        <v>0</v>
      </c>
      <c r="G27" s="8"/>
      <c r="H27" s="8"/>
      <c r="I27" s="8"/>
    </row>
    <row r="28" customFormat="false" ht="15" hidden="false" customHeight="false" outlineLevel="0" collapsed="false">
      <c r="A28" s="12" t="str">
        <f aca="false">IF(MONTH($B$9+15)=MONTH($B$9),TEXT($B$9+15,"DDD"),"")</f>
        <v>Sun</v>
      </c>
      <c r="B28" s="13" t="n">
        <f aca="false">IF(MONTH($B$9+15)=MONTH($B$9),$B$9+15,"")</f>
        <v>46250</v>
      </c>
      <c r="C28" s="14"/>
      <c r="D28" s="14"/>
      <c r="E28" s="15"/>
      <c r="F28" s="16" t="n">
        <f aca="false">IF(OR(C28="",D28=""),0,IF(D28&gt;=C28,(D28-C28)*24,(D28+1-C28)*24)-N(E28)/60)</f>
        <v>0</v>
      </c>
      <c r="G28" s="8"/>
      <c r="H28" s="8"/>
      <c r="I28" s="8"/>
    </row>
    <row r="29" customFormat="false" ht="15" hidden="false" customHeight="false" outlineLevel="0" collapsed="false">
      <c r="A29" s="12" t="str">
        <f aca="false">IF(MONTH($B$9+16)=MONTH($B$9),TEXT($B$9+16,"DDD"),"")</f>
        <v>Mon</v>
      </c>
      <c r="B29" s="13" t="n">
        <f aca="false">IF(MONTH($B$9+16)=MONTH($B$9),$B$9+16,"")</f>
        <v>46251</v>
      </c>
      <c r="C29" s="14"/>
      <c r="D29" s="14"/>
      <c r="E29" s="15"/>
      <c r="F29" s="16" t="n">
        <f aca="false">IF(OR(C29="",D29=""),0,IF(D29&gt;=C29,(D29-C29)*24,(D29+1-C29)*24)-N(E29)/60)</f>
        <v>0</v>
      </c>
      <c r="G29" s="8"/>
      <c r="H29" s="8"/>
      <c r="I29" s="8"/>
    </row>
    <row r="30" customFormat="false" ht="15" hidden="false" customHeight="false" outlineLevel="0" collapsed="false">
      <c r="A30" s="12" t="str">
        <f aca="false">IF(MONTH($B$9+17)=MONTH($B$9),TEXT($B$9+17,"DDD"),"")</f>
        <v>Tue</v>
      </c>
      <c r="B30" s="13" t="n">
        <f aca="false">IF(MONTH($B$9+17)=MONTH($B$9),$B$9+17,"")</f>
        <v>46252</v>
      </c>
      <c r="C30" s="14"/>
      <c r="D30" s="14"/>
      <c r="E30" s="15"/>
      <c r="F30" s="16" t="n">
        <f aca="false">IF(OR(C30="",D30=""),0,IF(D30&gt;=C30,(D30-C30)*24,(D30+1-C30)*24)-N(E30)/60)</f>
        <v>0</v>
      </c>
      <c r="G30" s="8"/>
      <c r="H30" s="8"/>
      <c r="I30" s="8"/>
    </row>
    <row r="31" customFormat="false" ht="15" hidden="false" customHeight="false" outlineLevel="0" collapsed="false">
      <c r="A31" s="12" t="str">
        <f aca="false">IF(MONTH($B$9+18)=MONTH($B$9),TEXT($B$9+18,"DDD"),"")</f>
        <v>Wed</v>
      </c>
      <c r="B31" s="13" t="n">
        <f aca="false">IF(MONTH($B$9+18)=MONTH($B$9),$B$9+18,"")</f>
        <v>46253</v>
      </c>
      <c r="C31" s="14"/>
      <c r="D31" s="14"/>
      <c r="E31" s="15"/>
      <c r="F31" s="16" t="n">
        <f aca="false">IF(OR(C31="",D31=""),0,IF(D31&gt;=C31,(D31-C31)*24,(D31+1-C31)*24)-N(E31)/60)</f>
        <v>0</v>
      </c>
      <c r="G31" s="8"/>
      <c r="H31" s="8"/>
      <c r="I31" s="8"/>
    </row>
    <row r="32" customFormat="false" ht="15" hidden="false" customHeight="false" outlineLevel="0" collapsed="false">
      <c r="A32" s="12" t="str">
        <f aca="false">IF(MONTH($B$9+19)=MONTH($B$9),TEXT($B$9+19,"DDD"),"")</f>
        <v>Thu</v>
      </c>
      <c r="B32" s="13" t="n">
        <f aca="false">IF(MONTH($B$9+19)=MONTH($B$9),$B$9+19,"")</f>
        <v>46254</v>
      </c>
      <c r="C32" s="14"/>
      <c r="D32" s="14"/>
      <c r="E32" s="15"/>
      <c r="F32" s="16" t="n">
        <f aca="false">IF(OR(C32="",D32=""),0,IF(D32&gt;=C32,(D32-C32)*24,(D32+1-C32)*24)-N(E32)/60)</f>
        <v>0</v>
      </c>
      <c r="G32" s="8"/>
      <c r="H32" s="8"/>
      <c r="I32" s="8"/>
    </row>
    <row r="33" customFormat="false" ht="15" hidden="false" customHeight="false" outlineLevel="0" collapsed="false">
      <c r="A33" s="12" t="str">
        <f aca="false">IF(MONTH($B$9+20)=MONTH($B$9),TEXT($B$9+20,"DDD"),"")</f>
        <v>Fri</v>
      </c>
      <c r="B33" s="13" t="n">
        <f aca="false">IF(MONTH($B$9+20)=MONTH($B$9),$B$9+20,"")</f>
        <v>46255</v>
      </c>
      <c r="C33" s="14"/>
      <c r="D33" s="14"/>
      <c r="E33" s="15"/>
      <c r="F33" s="16" t="n">
        <f aca="false">IF(OR(C33="",D33=""),0,IF(D33&gt;=C33,(D33-C33)*24,(D33+1-C33)*24)-N(E33)/60)</f>
        <v>0</v>
      </c>
      <c r="G33" s="8"/>
      <c r="H33" s="8"/>
      <c r="I33" s="8"/>
    </row>
    <row r="34" customFormat="false" ht="15" hidden="false" customHeight="false" outlineLevel="0" collapsed="false">
      <c r="A34" s="12" t="str">
        <f aca="false">IF(MONTH($B$9+21)=MONTH($B$9),TEXT($B$9+21,"DDD"),"")</f>
        <v>Sat</v>
      </c>
      <c r="B34" s="13" t="n">
        <f aca="false">IF(MONTH($B$9+21)=MONTH($B$9),$B$9+21,"")</f>
        <v>46256</v>
      </c>
      <c r="C34" s="14"/>
      <c r="D34" s="14"/>
      <c r="E34" s="15"/>
      <c r="F34" s="16" t="n">
        <f aca="false">IF(OR(C34="",D34=""),0,IF(D34&gt;=C34,(D34-C34)*24,(D34+1-C34)*24)-N(E34)/60)</f>
        <v>0</v>
      </c>
      <c r="G34" s="8"/>
      <c r="H34" s="8"/>
      <c r="I34" s="8"/>
    </row>
    <row r="35" customFormat="false" ht="15" hidden="false" customHeight="false" outlineLevel="0" collapsed="false">
      <c r="A35" s="12" t="str">
        <f aca="false">IF(MONTH($B$9+22)=MONTH($B$9),TEXT($B$9+22,"DDD"),"")</f>
        <v>Sun</v>
      </c>
      <c r="B35" s="13" t="n">
        <f aca="false">IF(MONTH($B$9+22)=MONTH($B$9),$B$9+22,"")</f>
        <v>46257</v>
      </c>
      <c r="C35" s="14"/>
      <c r="D35" s="14"/>
      <c r="E35" s="15"/>
      <c r="F35" s="16" t="n">
        <f aca="false">IF(OR(C35="",D35=""),0,IF(D35&gt;=C35,(D35-C35)*24,(D35+1-C35)*24)-N(E35)/60)</f>
        <v>0</v>
      </c>
      <c r="G35" s="8"/>
      <c r="H35" s="8"/>
      <c r="I35" s="8"/>
    </row>
    <row r="36" customFormat="false" ht="15" hidden="false" customHeight="false" outlineLevel="0" collapsed="false">
      <c r="A36" s="12" t="str">
        <f aca="false">IF(MONTH($B$9+23)=MONTH($B$9),TEXT($B$9+23,"DDD"),"")</f>
        <v>Mon</v>
      </c>
      <c r="B36" s="13" t="n">
        <f aca="false">IF(MONTH($B$9+23)=MONTH($B$9),$B$9+23,"")</f>
        <v>46258</v>
      </c>
      <c r="C36" s="14"/>
      <c r="D36" s="14"/>
      <c r="E36" s="15"/>
      <c r="F36" s="16" t="n">
        <f aca="false">IF(OR(C36="",D36=""),0,IF(D36&gt;=C36,(D36-C36)*24,(D36+1-C36)*24)-N(E36)/60)</f>
        <v>0</v>
      </c>
      <c r="G36" s="8"/>
      <c r="H36" s="8"/>
      <c r="I36" s="8"/>
    </row>
    <row r="37" customFormat="false" ht="15" hidden="false" customHeight="false" outlineLevel="0" collapsed="false">
      <c r="A37" s="12" t="str">
        <f aca="false">IF(MONTH($B$9+24)=MONTH($B$9),TEXT($B$9+24,"DDD"),"")</f>
        <v>Tue</v>
      </c>
      <c r="B37" s="13" t="n">
        <f aca="false">IF(MONTH($B$9+24)=MONTH($B$9),$B$9+24,"")</f>
        <v>46259</v>
      </c>
      <c r="C37" s="14"/>
      <c r="D37" s="14"/>
      <c r="E37" s="15"/>
      <c r="F37" s="16" t="n">
        <f aca="false">IF(OR(C37="",D37=""),0,IF(D37&gt;=C37,(D37-C37)*24,(D37+1-C37)*24)-N(E37)/60)</f>
        <v>0</v>
      </c>
      <c r="G37" s="8"/>
      <c r="H37" s="8"/>
      <c r="I37" s="8"/>
    </row>
    <row r="38" customFormat="false" ht="15" hidden="false" customHeight="false" outlineLevel="0" collapsed="false">
      <c r="A38" s="12" t="str">
        <f aca="false">IF(MONTH($B$9+25)=MONTH($B$9),TEXT($B$9+25,"DDD"),"")</f>
        <v>Wed</v>
      </c>
      <c r="B38" s="13" t="n">
        <f aca="false">IF(MONTH($B$9+25)=MONTH($B$9),$B$9+25,"")</f>
        <v>46260</v>
      </c>
      <c r="C38" s="14"/>
      <c r="D38" s="14"/>
      <c r="E38" s="15"/>
      <c r="F38" s="16" t="n">
        <f aca="false">IF(OR(C38="",D38=""),0,IF(D38&gt;=C38,(D38-C38)*24,(D38+1-C38)*24)-N(E38)/60)</f>
        <v>0</v>
      </c>
      <c r="G38" s="8"/>
      <c r="H38" s="8"/>
      <c r="I38" s="8"/>
    </row>
    <row r="39" customFormat="false" ht="15" hidden="false" customHeight="false" outlineLevel="0" collapsed="false">
      <c r="A39" s="12" t="str">
        <f aca="false">IF(MONTH($B$9+26)=MONTH($B$9),TEXT($B$9+26,"DDD"),"")</f>
        <v>Thu</v>
      </c>
      <c r="B39" s="13" t="n">
        <f aca="false">IF(MONTH($B$9+26)=MONTH($B$9),$B$9+26,"")</f>
        <v>46261</v>
      </c>
      <c r="C39" s="14"/>
      <c r="D39" s="14"/>
      <c r="E39" s="15"/>
      <c r="F39" s="16" t="n">
        <f aca="false">IF(OR(C39="",D39=""),0,IF(D39&gt;=C39,(D39-C39)*24,(D39+1-C39)*24)-N(E39)/60)</f>
        <v>0</v>
      </c>
      <c r="G39" s="8"/>
      <c r="H39" s="8"/>
      <c r="I39" s="8"/>
    </row>
    <row r="40" customFormat="false" ht="15" hidden="false" customHeight="false" outlineLevel="0" collapsed="false">
      <c r="A40" s="12" t="str">
        <f aca="false">IF(MONTH($B$9+27)=MONTH($B$9),TEXT($B$9+27,"DDD"),"")</f>
        <v>Fri</v>
      </c>
      <c r="B40" s="13" t="n">
        <f aca="false">IF(MONTH($B$9+27)=MONTH($B$9),$B$9+27,"")</f>
        <v>46262</v>
      </c>
      <c r="C40" s="14"/>
      <c r="D40" s="14"/>
      <c r="E40" s="15"/>
      <c r="F40" s="16" t="n">
        <f aca="false">IF(OR(C40="",D40=""),0,IF(D40&gt;=C40,(D40-C40)*24,(D40+1-C40)*24)-N(E40)/60)</f>
        <v>0</v>
      </c>
      <c r="G40" s="8"/>
      <c r="H40" s="8"/>
      <c r="I40" s="8"/>
    </row>
    <row r="41" customFormat="false" ht="15" hidden="false" customHeight="false" outlineLevel="0" collapsed="false">
      <c r="A41" s="12" t="str">
        <f aca="false">IF(MONTH($B$9+28)=MONTH($B$9),TEXT($B$9+28,"DDD"),"")</f>
        <v>Sat</v>
      </c>
      <c r="B41" s="13" t="n">
        <f aca="false">IF(MONTH($B$9+28)=MONTH($B$9),$B$9+28,"")</f>
        <v>46263</v>
      </c>
      <c r="C41" s="14"/>
      <c r="D41" s="14"/>
      <c r="E41" s="15"/>
      <c r="F41" s="16" t="n">
        <f aca="false">IF(OR(C41="",D41=""),0,IF(D41&gt;=C41,(D41-C41)*24,(D41+1-C41)*24)-N(E41)/60)</f>
        <v>0</v>
      </c>
      <c r="G41" s="8"/>
      <c r="H41" s="8"/>
      <c r="I41" s="8"/>
    </row>
    <row r="42" customFormat="false" ht="15" hidden="false" customHeight="false" outlineLevel="0" collapsed="false">
      <c r="A42" s="12" t="str">
        <f aca="false">IF(MONTH($B$9+29)=MONTH($B$9),TEXT($B$9+29,"DDD"),"")</f>
        <v>Sun</v>
      </c>
      <c r="B42" s="13" t="n">
        <f aca="false">IF(MONTH($B$9+29)=MONTH($B$9),$B$9+29,"")</f>
        <v>46264</v>
      </c>
      <c r="C42" s="14"/>
      <c r="D42" s="14"/>
      <c r="E42" s="15"/>
      <c r="F42" s="16" t="n">
        <f aca="false">IF(OR(C42="",D42=""),0,IF(D42&gt;=C42,(D42-C42)*24,(D42+1-C42)*24)-N(E42)/60)</f>
        <v>0</v>
      </c>
      <c r="G42" s="8"/>
      <c r="H42" s="8"/>
      <c r="I42" s="8"/>
    </row>
    <row r="43" customFormat="false" ht="15" hidden="false" customHeight="false" outlineLevel="0" collapsed="false">
      <c r="A43" s="12" t="str">
        <f aca="false">IF(MONTH($B$9+30)=MONTH($B$9),TEXT($B$9+30,"DDD"),"")</f>
        <v>Mon</v>
      </c>
      <c r="B43" s="13" t="n">
        <f aca="false">IF(MONTH($B$9+30)=MONTH($B$9),$B$9+30,"")</f>
        <v>46265</v>
      </c>
      <c r="C43" s="14"/>
      <c r="D43" s="14"/>
      <c r="E43" s="15"/>
      <c r="F43" s="16" t="n">
        <f aca="false">IF(OR(C43="",D43=""),0,IF(D43&gt;=C43,(D43-C43)*24,(D43+1-C43)*24)-N(E43)/60)</f>
        <v>0</v>
      </c>
      <c r="G43" s="8"/>
      <c r="H43" s="8"/>
      <c r="I43" s="8"/>
    </row>
    <row r="44" customFormat="false" ht="15" hidden="false" customHeight="false" outlineLevel="0" collapsed="false">
      <c r="E44" s="7" t="s">
        <v>22</v>
      </c>
      <c r="F44" s="17" t="n">
        <f aca="false">SUM(F13:F43)</f>
        <v>8</v>
      </c>
    </row>
    <row r="45" customFormat="false" ht="15" hidden="false" customHeight="false" outlineLevel="0" collapsed="false">
      <c r="E45" s="7" t="s">
        <v>23</v>
      </c>
      <c r="F45" s="18" t="n">
        <v>168</v>
      </c>
    </row>
    <row r="46" customFormat="false" ht="15" hidden="false" customHeight="false" outlineLevel="0" collapsed="false">
      <c r="E46" s="7" t="s">
        <v>24</v>
      </c>
      <c r="F46" s="19" t="n">
        <f aca="false">F44-F45</f>
        <v>-160</v>
      </c>
    </row>
    <row r="47" customFormat="false" ht="15" hidden="false" customHeight="false" outlineLevel="0" collapsed="false">
      <c r="E47" s="20" t="s">
        <v>25</v>
      </c>
      <c r="F47" s="21" t="n">
        <f aca="false">COUNTIF(G13:G43,"Urlaub")</f>
        <v>0</v>
      </c>
    </row>
    <row r="48" customFormat="false" ht="15" hidden="false" customHeight="false" outlineLevel="0" collapsed="false">
      <c r="E48" s="20" t="s">
        <v>26</v>
      </c>
      <c r="F48" s="21" t="n">
        <f aca="false">COUNTIF(G13:G43,"Krank")</f>
        <v>0</v>
      </c>
    </row>
    <row r="49" customFormat="false" ht="15" hidden="false" customHeight="false" outlineLevel="0" collapsed="false">
      <c r="A49" s="22"/>
      <c r="B49" s="22"/>
      <c r="C49" s="22"/>
      <c r="E49" s="22"/>
      <c r="F49" s="22"/>
      <c r="G49" s="22"/>
    </row>
    <row r="50" customFormat="false" ht="15" hidden="false" customHeight="false" outlineLevel="0" collapsed="false">
      <c r="A50" s="23" t="s">
        <v>27</v>
      </c>
      <c r="E50" s="23" t="s">
        <v>28</v>
      </c>
    </row>
    <row r="52" customFormat="false" ht="15" hidden="false" customHeight="false" outlineLevel="0" collapsed="false">
      <c r="A52" s="24" t="s">
        <v>29</v>
      </c>
    </row>
    <row r="53" customFormat="false" ht="15" hidden="false" customHeight="false" outlineLevel="0" collapsed="false">
      <c r="A53" s="25" t="s">
        <v>30</v>
      </c>
      <c r="B53" s="23" t="s">
        <v>31</v>
      </c>
    </row>
    <row r="54" customFormat="false" ht="15" hidden="false" customHeight="false" outlineLevel="0" collapsed="false">
      <c r="A54" s="26" t="s">
        <v>32</v>
      </c>
      <c r="B54" s="23" t="s">
        <v>33</v>
      </c>
    </row>
    <row r="56" customFormat="false" ht="15" hidden="false" customHeight="false" outlineLevel="0" collapsed="false">
      <c r="A56" s="27" t="s">
        <v>34</v>
      </c>
    </row>
    <row r="57" customFormat="false" ht="15" hidden="false" customHeight="false" outlineLevel="0" collapsed="false">
      <c r="A57" s="27" t="s">
        <v>35</v>
      </c>
    </row>
  </sheetData>
  <mergeCells count="3">
    <mergeCell ref="A1:I1"/>
    <mergeCell ref="A3:I3"/>
    <mergeCell ref="A4:I4"/>
  </mergeCells>
  <conditionalFormatting sqref="A13:I43">
    <cfRule type="expression" priority="2" aboveAverage="0" equalAverage="0" bottom="0" percent="0" rank="0" text="" dxfId="0">
      <formula>AND($B13&lt;&gt;"",WEEKDAY($B13,2)&gt;5)</formula>
    </cfRule>
  </conditionalFormatting>
  <conditionalFormatting sqref="F46">
    <cfRule type="cellIs" priority="3" operator="lessThan" aboveAverage="0" equalAverage="0" bottom="0" percent="0" rank="0" text="" dxfId="1">
      <formula>0</formula>
    </cfRule>
    <cfRule type="cellIs" priority="4" operator="greaterThan" aboveAverage="0" equalAverage="0" bottom="0" percent="0" rank="0" text="" dxfId="2">
      <formula>0</formula>
    </cfRule>
  </conditionalFormatting>
  <dataValidations count="1">
    <dataValidation allowBlank="true" errorStyle="stop" operator="between" showDropDown="false" showErrorMessage="false" showInputMessage="false" sqref="G13:G43" type="list">
      <formula1>"Urlaub,Krank,Feiertag,Berufsschule,Freizeitausgleich,unbezahlt"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36</v>
      </c>
      <c r="B3" s="5"/>
      <c r="C3" s="5"/>
      <c r="D3" s="5"/>
      <c r="E3" s="5"/>
      <c r="F3" s="5"/>
    </row>
    <row r="4" customFormat="false" ht="15" hidden="false" customHeight="false" outlineLevel="0" collapsed="false">
      <c r="A4" s="6" t="s">
        <v>37</v>
      </c>
      <c r="B4" s="6"/>
      <c r="C4" s="6"/>
      <c r="D4" s="6"/>
      <c r="E4" s="6"/>
      <c r="F4" s="6"/>
    </row>
    <row r="6" customFormat="false" ht="15" hidden="false" customHeight="false" outlineLevel="0" collapsed="false">
      <c r="A6" s="24" t="s">
        <v>38</v>
      </c>
    </row>
    <row r="7" customFormat="false" ht="30" hidden="false" customHeight="true" outlineLevel="0" collapsed="false">
      <c r="A7" s="28" t="s">
        <v>39</v>
      </c>
      <c r="B7" s="28"/>
      <c r="C7" s="28"/>
      <c r="D7" s="28"/>
      <c r="E7" s="28"/>
      <c r="F7" s="28"/>
    </row>
    <row r="8" customFormat="false" ht="30" hidden="false" customHeight="true" outlineLevel="0" collapsed="false">
      <c r="A8" s="28" t="s">
        <v>40</v>
      </c>
      <c r="B8" s="28"/>
      <c r="C8" s="28"/>
      <c r="D8" s="28"/>
      <c r="E8" s="28"/>
      <c r="F8" s="28"/>
    </row>
    <row r="9" customFormat="false" ht="15" hidden="false" customHeight="true" outlineLevel="0" collapsed="false">
      <c r="A9" s="28" t="s">
        <v>41</v>
      </c>
      <c r="B9" s="28"/>
      <c r="C9" s="28"/>
      <c r="D9" s="28"/>
      <c r="E9" s="28"/>
      <c r="F9" s="28"/>
    </row>
    <row r="11" customFormat="false" ht="15" hidden="false" customHeight="false" outlineLevel="0" collapsed="false">
      <c r="A11" s="24" t="s">
        <v>42</v>
      </c>
    </row>
    <row r="12" customFormat="false" ht="30" hidden="false" customHeight="true" outlineLevel="0" collapsed="false">
      <c r="A12" s="28" t="s">
        <v>43</v>
      </c>
      <c r="B12" s="28"/>
      <c r="C12" s="28"/>
      <c r="D12" s="28"/>
      <c r="E12" s="28"/>
      <c r="F12" s="28"/>
    </row>
    <row r="14" customFormat="false" ht="15" hidden="false" customHeight="false" outlineLevel="0" collapsed="false">
      <c r="A14" s="24" t="s">
        <v>44</v>
      </c>
    </row>
    <row r="15" customFormat="false" ht="60" hidden="false" customHeight="true" outlineLevel="0" collapsed="false">
      <c r="A15" s="28" t="s">
        <v>45</v>
      </c>
      <c r="B15" s="28"/>
      <c r="C15" s="28"/>
      <c r="D15" s="28"/>
      <c r="E15" s="28"/>
      <c r="F15" s="28"/>
    </row>
  </sheetData>
  <mergeCells count="8">
    <mergeCell ref="A1:F1"/>
    <mergeCell ref="A3:F3"/>
    <mergeCell ref="A4:F4"/>
    <mergeCell ref="A7:F7"/>
    <mergeCell ref="A8:F8"/>
    <mergeCell ref="A9:F9"/>
    <mergeCell ref="A12:F12"/>
    <mergeCell ref="A15:F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2026-08-18T12:41:05Z</dcterms:created>
  <dc:creator>openpyxl</dc:creator>
  <dc:description/>
  <dc:language>en-US</dc:language>
  <cp:lastModifiedBy/>
  <dcterms:modified xsi:type="dcterms:W3CDTF">2026-08-18T12:41:05Z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