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edarf" sheetId="1" state="visible" r:id="rId3"/>
    <sheet name="Schichttypen" sheetId="2" state="visible" r:id="rId4"/>
    <sheet name="Anleitung"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<sst xmlns="http://schemas.openxmlformats.org/spreadsheetml/2006/main" count="107" uniqueCount="71">
  <si>
    <t xml:space="preserve">VOZINHA</t>
  </si>
  <si>
    <t xml:space="preserve">Personalbedarf und Mindestbesetzung</t>
  </si>
  <si>
    <t xml:space="preserve">Wie viele Personen je Rolle braucht eine Schicht - und wie viele Köpfe folgen daraus?</t>
  </si>
  <si>
    <t xml:space="preserve">Betrieb / Standort</t>
  </si>
  <si>
    <t xml:space="preserve">Musterbetrieb</t>
  </si>
  <si>
    <t xml:space="preserve">Wochenarbeitszeit Vollzeit (Std)</t>
  </si>
  <si>
    <t xml:space="preserve">Zuschlag für Urlaub, Krankheit, Fortbildung</t>
  </si>
  <si>
    <t xml:space="preserve">Schicht</t>
  </si>
  <si>
    <t xml:space="preserve">Rolle</t>
  </si>
  <si>
    <t xml:space="preserve">Mo</t>
  </si>
  <si>
    <t xml:space="preserve">Di</t>
  </si>
  <si>
    <t xml:space="preserve">Mi</t>
  </si>
  <si>
    <t xml:space="preserve">Do</t>
  </si>
  <si>
    <t xml:space="preserve">Fr</t>
  </si>
  <si>
    <t xml:space="preserve">Sa</t>
  </si>
  <si>
    <t xml:space="preserve">So</t>
  </si>
  <si>
    <t xml:space="preserve">Personen/Woche</t>
  </si>
  <si>
    <t xml:space="preserve">Dauer (Std)</t>
  </si>
  <si>
    <t xml:space="preserve">Personenstunden</t>
  </si>
  <si>
    <t xml:space="preserve">F</t>
  </si>
  <si>
    <t xml:space="preserve">Leitung</t>
  </si>
  <si>
    <t xml:space="preserve">Fachkraft</t>
  </si>
  <si>
    <t xml:space="preserve">Assistenz</t>
  </si>
  <si>
    <t xml:space="preserve">Aushilfe</t>
  </si>
  <si>
    <t xml:space="preserve">S</t>
  </si>
  <si>
    <t xml:space="preserve">N</t>
  </si>
  <si>
    <t xml:space="preserve">T</t>
  </si>
  <si>
    <t xml:space="preserve">Summe</t>
  </si>
  <si>
    <t xml:space="preserve">Wie viele Köpfe braucht ihr?</t>
  </si>
  <si>
    <t xml:space="preserve">Personenstunden je Woche geteilt durch die Wochenarbeitszeit, plus Zuschlag für Ausfälle</t>
  </si>
  <si>
    <t xml:space="preserve">Personenstunden/Woche</t>
  </si>
  <si>
    <t xml:space="preserve">Vollzeitkräfte rechnerisch</t>
  </si>
  <si>
    <t xml:space="preserve">inkl. Zuschlag</t>
  </si>
  <si>
    <t xml:space="preserve">aktuell im Team</t>
  </si>
  <si>
    <t xml:space="preserve">Lücke</t>
  </si>
  <si>
    <t xml:space="preserve">Gesamt</t>
  </si>
  <si>
    <t xml:space="preserve">Legende</t>
  </si>
  <si>
    <t xml:space="preserve">Hellblau hinterlegt</t>
  </si>
  <si>
    <t xml:space="preserve">hier trägst du ein</t>
  </si>
  <si>
    <t xml:space="preserve">Grau geschrieben</t>
  </si>
  <si>
    <t xml:space="preserve">wird automatisch berechnet, bitte nicht überschreiben</t>
  </si>
  <si>
    <t xml:space="preserve">Lücke rot</t>
  </si>
  <si>
    <t xml:space="preserve">weniger Personen im Team als rechnerisch nötig</t>
  </si>
  <si>
    <t xml:space="preserve">Der Zuschlag deckt Urlaub, Krankheit und Fortbildung ab. 18 Prozent sind ein üblicher Ausgangswert, prüft ihn an eurer eigenen Ausfallquote.</t>
  </si>
  <si>
    <t xml:space="preserve">Kostenlose Vorlage von Vozinha - vozinha.de</t>
  </si>
  <si>
    <t xml:space="preserve">Schichttypen</t>
  </si>
  <si>
    <t xml:space="preserve">Basis für die Bedarfsrechnung. Die Dauer ergibt sich aus Von, Bis und Pause.</t>
  </si>
  <si>
    <t xml:space="preserve">Kürzel</t>
  </si>
  <si>
    <t xml:space="preserve">Bezeichnung</t>
  </si>
  <si>
    <t xml:space="preserve">Von</t>
  </si>
  <si>
    <t xml:space="preserve">Bis</t>
  </si>
  <si>
    <t xml:space="preserve">Pause (Min)</t>
  </si>
  <si>
    <t xml:space="preserve">Frühschicht</t>
  </si>
  <si>
    <t xml:space="preserve">Spätschicht</t>
  </si>
  <si>
    <t xml:space="preserve">Nachtschicht</t>
  </si>
  <si>
    <t xml:space="preserve">Tagdienst</t>
  </si>
  <si>
    <t xml:space="preserve">So benutzt du diese Vorlage</t>
  </si>
  <si>
    <t xml:space="preserve">Vozinha - Dienstplanung, Zeiterfassung und Abwesenheiten in einem Tool. vozinha.de</t>
  </si>
  <si>
    <t xml:space="preserve">Wofür diese Vorlage gut ist</t>
  </si>
  <si>
    <t xml:space="preserve">Sie beantwortet zwei Fragen, die im Alltag oft nur geschätzt werden: Wie viele Personen muss eine Schicht mindestens haben, damit der Betrieb läuft? Und wie viele Köpfe braucht ihr dafür insgesamt?</t>
  </si>
  <si>
    <t xml:space="preserve">So gehst du vor</t>
  </si>
  <si>
    <t xml:space="preserve">•  Blatt Schichttypen: eure Schichten mit Zeiten und Pause eintragen. Die Dauer rechnet sich, auch über Mitternacht.</t>
  </si>
  <si>
    <t xml:space="preserve">•  Blatt Bedarf: je Schicht und Rolle eintragen, wie viele Personen an welchem Tag gebraucht werden. Null bedeutet, die Rolle wird in dieser Schicht nicht besetzt.</t>
  </si>
  <si>
    <t xml:space="preserve">•  Oben die Wochenarbeitszeit für Vollzeit setzen und den Zuschlag für Ausfälle prüfen.</t>
  </si>
  <si>
    <t xml:space="preserve">•  Unten in der Spalte aktuell im Team eintragen, wie viele Vollzeitkräfte je Rolle tatsächlich da sind. Die Lücke zeigt, wo es klemmt.</t>
  </si>
  <si>
    <t xml:space="preserve">Wie gerechnet wird</t>
  </si>
  <si>
    <t xml:space="preserve">•  Personenstunden je Woche = benötigte Personen über alle sieben Tage mal Schichtdauer.</t>
  </si>
  <si>
    <t xml:space="preserve">•  Vollzeitkräfte rechnerisch = Personenstunden geteilt durch die Wochenarbeitszeit.</t>
  </si>
  <si>
    <t xml:space="preserve">•  inkl. Zuschlag = derselbe Wert plus Zuschlag für Urlaub, Krankheit und Fortbildung. Wer ohne diesen Zuschlag plant, plant zu knapp.</t>
  </si>
  <si>
    <t xml:space="preserve">Die Grenze dieser Rechnung</t>
  </si>
  <si>
    <t xml:space="preserve">Sie sagt, wie viele Köpfe ihr braucht. Sie sagt nicht, ob der konkrete Plan für nächste Woche aufgeht, ob jemand drei Wochenenden hintereinander arbeitet oder ob die Person mit der nötigen Qualifikation gerade im Urlaub ist. Genau das prüft Vozinha automatisch, sobald der Rollenbedarf einmal hinterlegt ist. Für bis zu fünf Personen dauerhaft kostenlos: vozinha.de</t>
  </si>
</sst>
</file>

<file path=xl/styles.xml><?xml version="1.0" encoding="utf-8"?>
<styleSheet xmlns="http://schemas.openxmlformats.org/spreadsheetml/2006/main">
  <numFmts count="8">
    <numFmt numFmtId="164" formatCode="General"/>
    <numFmt numFmtId="165" formatCode="0.0"/>
    <numFmt numFmtId="166" formatCode="0.0%"/>
    <numFmt numFmtId="167" formatCode="General"/>
    <numFmt numFmtId="168" formatCode="0.00"/>
    <numFmt numFmtId="169" formatCode="0"/>
    <numFmt numFmtId="170" formatCode="\+0.00;\-0.00;0.00"/>
    <numFmt numFmtId="171" formatCode="hh:mm"/>
  </numFmts>
  <fonts count="16">
    <font>
      <sz val="11"/>
      <color theme="1"/>
      <name val="Calibri"/>
      <family val="2"/>
      <charset val="1"/>
    </font>
    <font>
      <sz val="10"/>
      <name val="Arial"/>
      <family val="0"/>
    </font>
    <font>
      <sz val="10"/>
      <name val="Arial"/>
      <family val="0"/>
    </font>
    <font>
      <sz val="10"/>
      <name val="Arial"/>
      <family val="0"/>
    </font>
    <font>
      <b val="true"/>
      <sz val="18"/>
      <color rgb="FF141414"/>
      <name val="Arial"/>
      <family val="0"/>
      <charset val="1"/>
    </font>
    <font>
      <b val="true"/>
      <sz val="14"/>
      <color rgb="FF33404A"/>
      <name val="Arial"/>
      <family val="0"/>
      <charset val="1"/>
    </font>
    <font>
      <sz val="9.5"/>
      <color rgb="FF5C6470"/>
      <name val="Arial"/>
      <family val="0"/>
      <charset val="1"/>
    </font>
    <font>
      <b val="true"/>
      <sz val="10"/>
      <color rgb="FF33404A"/>
      <name val="Arial"/>
      <family val="0"/>
      <charset val="1"/>
    </font>
    <font>
      <sz val="10"/>
      <color rgb="FF33404A"/>
      <name val="Arial"/>
      <family val="0"/>
      <charset val="1"/>
    </font>
    <font>
      <b val="true"/>
      <sz val="10"/>
      <color rgb="FFFFFFFF"/>
      <name val="Arial"/>
      <family val="0"/>
      <charset val="1"/>
    </font>
    <font>
      <sz val="10"/>
      <color rgb="FF5C6470"/>
      <name val="Arial"/>
      <family val="0"/>
      <charset val="1"/>
    </font>
    <font>
      <b val="true"/>
      <sz val="10"/>
      <color rgb="FF4F53E0"/>
      <name val="Arial"/>
      <family val="0"/>
      <charset val="1"/>
    </font>
    <font>
      <b val="true"/>
      <sz val="11"/>
      <color rgb="FF4F53E0"/>
      <name val="Arial"/>
      <family val="0"/>
      <charset val="1"/>
    </font>
    <font>
      <sz val="9"/>
      <color rgb="FF5C6470"/>
      <name val="Arial"/>
      <family val="0"/>
      <charset val="1"/>
    </font>
    <font>
      <b val="true"/>
      <sz val="9"/>
      <color rgb="FF33404A"/>
      <name val="Arial"/>
      <family val="0"/>
      <charset val="1"/>
    </font>
    <font>
      <i val="true"/>
      <sz val="8.5"/>
      <color rgb="FF5C6470"/>
      <name val="Arial"/>
      <family val="0"/>
      <charset val="1"/>
    </font>
  </fonts>
  <fills count="8">
    <fill>
      <patternFill patternType="none"/>
    </fill>
    <fill>
      <patternFill patternType="gray125"/>
    </fill>
    <fill>
      <patternFill patternType="solid">
        <fgColor rgb="FF6366E8"/>
        <bgColor rgb="FF4F53E0"/>
      </patternFill>
    </fill>
    <fill>
      <patternFill patternType="solid">
        <fgColor rgb="FF7B7EF0"/>
        <bgColor rgb="FF6366E8"/>
      </patternFill>
    </fill>
    <fill>
      <patternFill patternType="solid">
        <fgColor rgb="FF9A9CF5"/>
        <bgColor rgb="FFCC99FF"/>
      </patternFill>
    </fill>
    <fill>
      <patternFill patternType="solid">
        <fgColor rgb="FFF4F5FF"/>
        <bgColor rgb="FFEAF7EF"/>
      </patternFill>
    </fill>
    <fill>
      <patternFill patternType="solid">
        <fgColor rgb="FFFFFFFF"/>
        <bgColor rgb="FFF4F5FF"/>
      </patternFill>
    </fill>
    <fill>
      <patternFill patternType="solid">
        <fgColor rgb="FFFDECEC"/>
        <bgColor rgb="FFF4F5FF"/>
      </patternFill>
    </fill>
  </fills>
  <borders count="2">
    <border diagonalUp="false" diagonalDown="false">
      <left/>
      <right/>
      <top/>
      <bottom/>
      <diagonal/>
    </border>
    <border diagonalUp="false" diagonalDown="false">
      <left style="thin">
        <color rgb="FFE5E4E2"/>
      </left>
      <right style="thin">
        <color rgb="FFE5E4E2"/>
      </right>
      <top style="thin">
        <color rgb="FFE5E4E2"/>
      </top>
      <bottom style="thin">
        <color rgb="FFE5E4E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true" applyProtection="false">
      <alignment horizontal="center" vertical="center" textRotation="0" wrapText="false" indent="0" shrinkToFit="false"/>
      <protection locked="true" hidden="false"/>
    </xf>
    <xf numFmtId="166" fontId="8" fillId="5" borderId="1" xfId="0" applyFont="true" applyBorder="true" applyAlignment="true" applyProtection="false">
      <alignment horizontal="center" vertical="center"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7" fontId="10" fillId="0" borderId="1" xfId="0" applyFont="true" applyBorder="true" applyAlignment="true" applyProtection="false">
      <alignment horizontal="center" vertical="center" textRotation="0" wrapText="false" indent="0" shrinkToFit="false"/>
      <protection locked="true" hidden="false"/>
    </xf>
    <xf numFmtId="168" fontId="10" fillId="0" borderId="1" xfId="0" applyFont="true" applyBorder="true" applyAlignment="true" applyProtection="false">
      <alignment horizontal="center" vertical="center" textRotation="0" wrapText="false" indent="0" shrinkToFit="false"/>
      <protection locked="true" hidden="false"/>
    </xf>
    <xf numFmtId="169" fontId="11" fillId="0" borderId="1" xfId="0" applyFont="true" applyBorder="true" applyAlignment="true" applyProtection="false">
      <alignment horizontal="center" vertical="center" textRotation="0" wrapText="false" indent="0" shrinkToFit="false"/>
      <protection locked="true" hidden="false"/>
    </xf>
    <xf numFmtId="168" fontId="11" fillId="0" borderId="1"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8" fontId="8" fillId="5" borderId="1" xfId="0" applyFont="true" applyBorder="true" applyAlignment="true" applyProtection="false">
      <alignment horizontal="center" vertical="center" textRotation="0" wrapText="false" indent="0" shrinkToFit="false"/>
      <protection locked="true" hidden="false"/>
    </xf>
    <xf numFmtId="170" fontId="10" fillId="0" borderId="1" xfId="0" applyFont="true" applyBorder="true" applyAlignment="true" applyProtection="false">
      <alignment horizontal="center" vertical="center" textRotation="0" wrapText="false" indent="0" shrinkToFit="false"/>
      <protection locked="true" hidden="false"/>
    </xf>
    <xf numFmtId="170" fontId="11" fillId="0" borderId="1" xfId="0" applyFont="true" applyBorder="true" applyAlignment="true" applyProtection="false">
      <alignment horizontal="center" vertical="center" textRotation="0" wrapText="false" indent="0" shrinkToFit="false"/>
      <protection locked="true" hidden="false"/>
    </xf>
    <xf numFmtId="164" fontId="14" fillId="5" borderId="1" xfId="0" applyFont="true" applyBorder="true" applyAlignment="false" applyProtection="false">
      <alignment horizontal="general" vertical="bottom" textRotation="0" wrapText="false" indent="0" shrinkToFit="false"/>
      <protection locked="true" hidden="false"/>
    </xf>
    <xf numFmtId="164" fontId="14" fillId="6" borderId="1" xfId="0" applyFont="true" applyBorder="true" applyAlignment="false" applyProtection="false">
      <alignment horizontal="general" vertical="bottom" textRotation="0" wrapText="false" indent="0" shrinkToFit="false"/>
      <protection locked="true" hidden="false"/>
    </xf>
    <xf numFmtId="164" fontId="14" fillId="7" borderId="1"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71" fontId="8" fillId="5"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Arial"/>
        <charset val="1"/>
        <family val="0"/>
        <b val="1"/>
        <color rgb="FFB91C1C"/>
        <sz val="10"/>
      </font>
      <fill>
        <patternFill>
          <bgColor rgb="FFFDECEC"/>
        </patternFill>
      </fill>
    </dxf>
    <dxf>
      <font>
        <name val="Arial"/>
        <charset val="1"/>
        <family val="0"/>
        <color rgb="FF15803D"/>
        <sz val="10"/>
      </font>
      <fill>
        <patternFill>
          <bgColor rgb="FFEAF7EF"/>
        </patternFill>
      </fill>
    </dxf>
  </dxfs>
  <colors>
    <indexedColors>
      <rgbColor rgb="FF000000"/>
      <rgbColor rgb="FFFFFFFF"/>
      <rgbColor rgb="FFFF0000"/>
      <rgbColor rgb="FF00FF00"/>
      <rgbColor rgb="FF0000FF"/>
      <rgbColor rgb="FFFFFF00"/>
      <rgbColor rgb="FFFF00FF"/>
      <rgbColor rgb="FF00FFFF"/>
      <rgbColor rgb="FF800000"/>
      <rgbColor rgb="FF15803D"/>
      <rgbColor rgb="FF000080"/>
      <rgbColor rgb="FF808000"/>
      <rgbColor rgb="FF800080"/>
      <rgbColor rgb="FF008080"/>
      <rgbColor rgb="FFC0C0C0"/>
      <rgbColor rgb="FF7B7EF0"/>
      <rgbColor rgb="FF9A9CF5"/>
      <rgbColor rgb="FF993366"/>
      <rgbColor rgb="FFEAF7EF"/>
      <rgbColor rgb="FFF4F5FF"/>
      <rgbColor rgb="FF660066"/>
      <rgbColor rgb="FFFF8080"/>
      <rgbColor rgb="FF0066CC"/>
      <rgbColor rgb="FFE5E4E2"/>
      <rgbColor rgb="FF000080"/>
      <rgbColor rgb="FFFF00FF"/>
      <rgbColor rgb="FFFFFF00"/>
      <rgbColor rgb="FF00FFFF"/>
      <rgbColor rgb="FF800080"/>
      <rgbColor rgb="FF800000"/>
      <rgbColor rgb="FF008080"/>
      <rgbColor rgb="FF0000FF"/>
      <rgbColor rgb="FF00CCFF"/>
      <rgbColor rgb="FFCCFFFF"/>
      <rgbColor rgb="FFCCFFCC"/>
      <rgbColor rgb="FFFDECEC"/>
      <rgbColor rgb="FF99CCFF"/>
      <rgbColor rgb="FFFF99CC"/>
      <rgbColor rgb="FFCC99FF"/>
      <rgbColor rgb="FFFFCC99"/>
      <rgbColor rgb="FF4F53E0"/>
      <rgbColor rgb="FF33CCCC"/>
      <rgbColor rgb="FF99CC00"/>
      <rgbColor rgb="FFFFCC00"/>
      <rgbColor rgb="FFFF9900"/>
      <rgbColor rgb="FFFF6600"/>
      <rgbColor rgb="FF5C6470"/>
      <rgbColor rgb="FF6366E8"/>
      <rgbColor rgb="FF003366"/>
      <rgbColor rgb="FF339966"/>
      <rgbColor rgb="FF141414"/>
      <rgbColor rgb="FF333300"/>
      <rgbColor rgb="FFB91C1C"/>
      <rgbColor rgb="FF993366"/>
      <rgbColor rgb="FF333399"/>
      <rgbColor rgb="FF3340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4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2" ySplit="10" topLeftCell="C11" activePane="bottomRight" state="frozen"/>
      <selection pane="topLeft" activeCell="A1" activeCellId="0" sqref="A1"/>
      <selection pane="topRight" activeCell="C1" activeCellId="0" sqref="C1"/>
      <selection pane="bottomLeft" activeCell="A11" activeCellId="0" sqref="A11"/>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0"/>
    <col collapsed="false" customWidth="true" hidden="false" outlineLevel="0" max="9" min="3" style="0" width="6"/>
    <col collapsed="false" customWidth="true" hidden="false" outlineLevel="0" max="10" min="10" style="0" width="17"/>
    <col collapsed="false" customWidth="true" hidden="false" outlineLevel="0" max="11" min="11" style="0" width="12"/>
    <col collapsed="false" customWidth="true" hidden="false" outlineLevel="0" max="12" min="12" style="0" width="17"/>
  </cols>
  <sheetData>
    <row r="1" customFormat="false" ht="25.5" hidden="false" customHeight="true" outlineLevel="0" collapsed="false">
      <c r="A1" s="1" t="s">
        <v>0</v>
      </c>
      <c r="B1" s="1"/>
      <c r="C1" s="1"/>
      <c r="D1" s="1"/>
      <c r="E1" s="1"/>
      <c r="F1" s="1"/>
      <c r="G1" s="1"/>
      <c r="H1" s="1"/>
      <c r="I1" s="1"/>
      <c r="J1" s="1"/>
      <c r="K1" s="1"/>
      <c r="L1" s="1"/>
    </row>
    <row r="2" customFormat="false" ht="4.5" hidden="false" customHeight="true" outlineLevel="0" collapsed="false">
      <c r="A2" s="2"/>
      <c r="B2" s="3"/>
      <c r="C2" s="4"/>
    </row>
    <row r="3" customFormat="false" ht="19.5" hidden="false" customHeight="true" outlineLevel="0" collapsed="false">
      <c r="A3" s="5" t="s">
        <v>1</v>
      </c>
      <c r="B3" s="5"/>
      <c r="C3" s="5"/>
      <c r="D3" s="5"/>
      <c r="E3" s="5"/>
      <c r="F3" s="5"/>
      <c r="G3" s="5"/>
      <c r="H3" s="5"/>
      <c r="I3" s="5"/>
      <c r="J3" s="5"/>
      <c r="K3" s="5"/>
      <c r="L3" s="5"/>
    </row>
    <row r="4" customFormat="false" ht="15" hidden="false" customHeight="false" outlineLevel="0" collapsed="false">
      <c r="A4" s="6" t="s">
        <v>2</v>
      </c>
      <c r="B4" s="6"/>
      <c r="C4" s="6"/>
      <c r="D4" s="6"/>
      <c r="E4" s="6"/>
      <c r="F4" s="6"/>
      <c r="G4" s="6"/>
      <c r="H4" s="6"/>
      <c r="I4" s="6"/>
      <c r="J4" s="6"/>
      <c r="K4" s="6"/>
      <c r="L4" s="6"/>
    </row>
    <row r="6" customFormat="false" ht="15" hidden="false" customHeight="false" outlineLevel="0" collapsed="false">
      <c r="A6" s="7" t="s">
        <v>3</v>
      </c>
      <c r="C6" s="8" t="s">
        <v>4</v>
      </c>
    </row>
    <row r="7" customFormat="false" ht="15" hidden="false" customHeight="false" outlineLevel="0" collapsed="false">
      <c r="A7" s="7" t="s">
        <v>5</v>
      </c>
      <c r="C7" s="9" t="n">
        <v>40</v>
      </c>
    </row>
    <row r="8" customFormat="false" ht="15" hidden="false" customHeight="false" outlineLevel="0" collapsed="false">
      <c r="A8" s="7" t="s">
        <v>6</v>
      </c>
      <c r="C8" s="10" t="n">
        <v>0.18</v>
      </c>
    </row>
    <row r="10" customFormat="false" ht="25.5" hidden="false" customHeight="true" outlineLevel="0" collapsed="false">
      <c r="A10" s="11" t="s">
        <v>7</v>
      </c>
      <c r="B10" s="11" t="s">
        <v>8</v>
      </c>
      <c r="C10" s="11" t="s">
        <v>9</v>
      </c>
      <c r="D10" s="11" t="s">
        <v>10</v>
      </c>
      <c r="E10" s="11" t="s">
        <v>11</v>
      </c>
      <c r="F10" s="11" t="s">
        <v>12</v>
      </c>
      <c r="G10" s="11" t="s">
        <v>13</v>
      </c>
      <c r="H10" s="11" t="s">
        <v>14</v>
      </c>
      <c r="I10" s="11" t="s">
        <v>15</v>
      </c>
      <c r="J10" s="11" t="s">
        <v>16</v>
      </c>
      <c r="K10" s="11" t="s">
        <v>17</v>
      </c>
      <c r="L10" s="11" t="s">
        <v>18</v>
      </c>
    </row>
    <row r="11" customFormat="false" ht="15" hidden="false" customHeight="false" outlineLevel="0" collapsed="false">
      <c r="A11" s="12" t="s">
        <v>19</v>
      </c>
      <c r="B11" s="8" t="s">
        <v>20</v>
      </c>
      <c r="C11" s="13" t="n">
        <v>1</v>
      </c>
      <c r="D11" s="13" t="n">
        <v>1</v>
      </c>
      <c r="E11" s="13" t="n">
        <v>1</v>
      </c>
      <c r="F11" s="13" t="n">
        <v>1</v>
      </c>
      <c r="G11" s="13" t="n">
        <v>1</v>
      </c>
      <c r="H11" s="13" t="n">
        <v>1</v>
      </c>
      <c r="I11" s="13" t="n">
        <v>1</v>
      </c>
      <c r="J11" s="14" t="n">
        <f aca="false">SUM(C11:I11)</f>
        <v>7</v>
      </c>
      <c r="K11" s="15" t="n">
        <f aca="false">IFERROR(INDEX(Schichttypen!$F$7:$F$10,MATCH(A11,Schichttypen!$A$7:$A$10,0)),0)</f>
        <v>7.5</v>
      </c>
      <c r="L11" s="15" t="n">
        <f aca="false">J11*K11</f>
        <v>52.5</v>
      </c>
    </row>
    <row r="12" customFormat="false" ht="15" hidden="false" customHeight="false" outlineLevel="0" collapsed="false">
      <c r="A12" s="12" t="s">
        <v>19</v>
      </c>
      <c r="B12" s="8" t="s">
        <v>21</v>
      </c>
      <c r="C12" s="13" t="n">
        <v>1</v>
      </c>
      <c r="D12" s="13" t="n">
        <v>1</v>
      </c>
      <c r="E12" s="13" t="n">
        <v>1</v>
      </c>
      <c r="F12" s="13" t="n">
        <v>1</v>
      </c>
      <c r="G12" s="13" t="n">
        <v>1</v>
      </c>
      <c r="H12" s="13" t="n">
        <v>1</v>
      </c>
      <c r="I12" s="13" t="n">
        <v>1</v>
      </c>
      <c r="J12" s="14" t="n">
        <f aca="false">SUM(C12:I12)</f>
        <v>7</v>
      </c>
      <c r="K12" s="15" t="n">
        <f aca="false">IFERROR(INDEX(Schichttypen!$F$7:$F$10,MATCH(A12,Schichttypen!$A$7:$A$10,0)),0)</f>
        <v>7.5</v>
      </c>
      <c r="L12" s="15" t="n">
        <f aca="false">J12*K12</f>
        <v>52.5</v>
      </c>
    </row>
    <row r="13" customFormat="false" ht="15" hidden="false" customHeight="false" outlineLevel="0" collapsed="false">
      <c r="A13" s="12" t="s">
        <v>19</v>
      </c>
      <c r="B13" s="8" t="s">
        <v>22</v>
      </c>
      <c r="C13" s="13" t="n">
        <v>0</v>
      </c>
      <c r="D13" s="13" t="n">
        <v>0</v>
      </c>
      <c r="E13" s="13" t="n">
        <v>0</v>
      </c>
      <c r="F13" s="13" t="n">
        <v>0</v>
      </c>
      <c r="G13" s="13" t="n">
        <v>0</v>
      </c>
      <c r="H13" s="13" t="n">
        <v>0</v>
      </c>
      <c r="I13" s="13" t="n">
        <v>0</v>
      </c>
      <c r="J13" s="14" t="n">
        <f aca="false">SUM(C13:I13)</f>
        <v>0</v>
      </c>
      <c r="K13" s="15" t="n">
        <f aca="false">IFERROR(INDEX(Schichttypen!$F$7:$F$10,MATCH(A13,Schichttypen!$A$7:$A$10,0)),0)</f>
        <v>7.5</v>
      </c>
      <c r="L13" s="15" t="n">
        <f aca="false">J13*K13</f>
        <v>0</v>
      </c>
    </row>
    <row r="14" customFormat="false" ht="15" hidden="false" customHeight="false" outlineLevel="0" collapsed="false">
      <c r="A14" s="12" t="s">
        <v>19</v>
      </c>
      <c r="B14" s="8" t="s">
        <v>23</v>
      </c>
      <c r="C14" s="13" t="n">
        <v>0</v>
      </c>
      <c r="D14" s="13" t="n">
        <v>0</v>
      </c>
      <c r="E14" s="13" t="n">
        <v>0</v>
      </c>
      <c r="F14" s="13" t="n">
        <v>0</v>
      </c>
      <c r="G14" s="13" t="n">
        <v>0</v>
      </c>
      <c r="H14" s="13" t="n">
        <v>0</v>
      </c>
      <c r="I14" s="13" t="n">
        <v>0</v>
      </c>
      <c r="J14" s="14" t="n">
        <f aca="false">SUM(C14:I14)</f>
        <v>0</v>
      </c>
      <c r="K14" s="15" t="n">
        <f aca="false">IFERROR(INDEX(Schichttypen!$F$7:$F$10,MATCH(A14,Schichttypen!$A$7:$A$10,0)),0)</f>
        <v>7.5</v>
      </c>
      <c r="L14" s="15" t="n">
        <f aca="false">J14*K14</f>
        <v>0</v>
      </c>
    </row>
    <row r="15" customFormat="false" ht="15" hidden="false" customHeight="false" outlineLevel="0" collapsed="false">
      <c r="A15" s="12" t="s">
        <v>24</v>
      </c>
      <c r="B15" s="8" t="s">
        <v>20</v>
      </c>
      <c r="C15" s="13" t="n">
        <v>1</v>
      </c>
      <c r="D15" s="13" t="n">
        <v>1</v>
      </c>
      <c r="E15" s="13" t="n">
        <v>1</v>
      </c>
      <c r="F15" s="13" t="n">
        <v>1</v>
      </c>
      <c r="G15" s="13" t="n">
        <v>1</v>
      </c>
      <c r="H15" s="13" t="n">
        <v>1</v>
      </c>
      <c r="I15" s="13" t="n">
        <v>1</v>
      </c>
      <c r="J15" s="14" t="n">
        <f aca="false">SUM(C15:I15)</f>
        <v>7</v>
      </c>
      <c r="K15" s="15" t="n">
        <f aca="false">IFERROR(INDEX(Schichttypen!$F$7:$F$10,MATCH(A15,Schichttypen!$A$7:$A$10,0)),0)</f>
        <v>7.5</v>
      </c>
      <c r="L15" s="15" t="n">
        <f aca="false">J15*K15</f>
        <v>52.5</v>
      </c>
    </row>
    <row r="16" customFormat="false" ht="15" hidden="false" customHeight="false" outlineLevel="0" collapsed="false">
      <c r="A16" s="12" t="s">
        <v>24</v>
      </c>
      <c r="B16" s="8" t="s">
        <v>21</v>
      </c>
      <c r="C16" s="13" t="n">
        <v>1</v>
      </c>
      <c r="D16" s="13" t="n">
        <v>1</v>
      </c>
      <c r="E16" s="13" t="n">
        <v>1</v>
      </c>
      <c r="F16" s="13" t="n">
        <v>1</v>
      </c>
      <c r="G16" s="13" t="n">
        <v>1</v>
      </c>
      <c r="H16" s="13" t="n">
        <v>1</v>
      </c>
      <c r="I16" s="13" t="n">
        <v>1</v>
      </c>
      <c r="J16" s="14" t="n">
        <f aca="false">SUM(C16:I16)</f>
        <v>7</v>
      </c>
      <c r="K16" s="15" t="n">
        <f aca="false">IFERROR(INDEX(Schichttypen!$F$7:$F$10,MATCH(A16,Schichttypen!$A$7:$A$10,0)),0)</f>
        <v>7.5</v>
      </c>
      <c r="L16" s="15" t="n">
        <f aca="false">J16*K16</f>
        <v>52.5</v>
      </c>
    </row>
    <row r="17" customFormat="false" ht="15" hidden="false" customHeight="false" outlineLevel="0" collapsed="false">
      <c r="A17" s="12" t="s">
        <v>24</v>
      </c>
      <c r="B17" s="8" t="s">
        <v>22</v>
      </c>
      <c r="C17" s="13" t="n">
        <v>0</v>
      </c>
      <c r="D17" s="13" t="n">
        <v>0</v>
      </c>
      <c r="E17" s="13" t="n">
        <v>0</v>
      </c>
      <c r="F17" s="13" t="n">
        <v>0</v>
      </c>
      <c r="G17" s="13" t="n">
        <v>0</v>
      </c>
      <c r="H17" s="13" t="n">
        <v>0</v>
      </c>
      <c r="I17" s="13" t="n">
        <v>0</v>
      </c>
      <c r="J17" s="14" t="n">
        <f aca="false">SUM(C17:I17)</f>
        <v>0</v>
      </c>
      <c r="K17" s="15" t="n">
        <f aca="false">IFERROR(INDEX(Schichttypen!$F$7:$F$10,MATCH(A17,Schichttypen!$A$7:$A$10,0)),0)</f>
        <v>7.5</v>
      </c>
      <c r="L17" s="15" t="n">
        <f aca="false">J17*K17</f>
        <v>0</v>
      </c>
    </row>
    <row r="18" customFormat="false" ht="15" hidden="false" customHeight="false" outlineLevel="0" collapsed="false">
      <c r="A18" s="12" t="s">
        <v>24</v>
      </c>
      <c r="B18" s="8" t="s">
        <v>23</v>
      </c>
      <c r="C18" s="13" t="n">
        <v>0</v>
      </c>
      <c r="D18" s="13" t="n">
        <v>0</v>
      </c>
      <c r="E18" s="13" t="n">
        <v>0</v>
      </c>
      <c r="F18" s="13" t="n">
        <v>0</v>
      </c>
      <c r="G18" s="13" t="n">
        <v>0</v>
      </c>
      <c r="H18" s="13" t="n">
        <v>0</v>
      </c>
      <c r="I18" s="13" t="n">
        <v>0</v>
      </c>
      <c r="J18" s="14" t="n">
        <f aca="false">SUM(C18:I18)</f>
        <v>0</v>
      </c>
      <c r="K18" s="15" t="n">
        <f aca="false">IFERROR(INDEX(Schichttypen!$F$7:$F$10,MATCH(A18,Schichttypen!$A$7:$A$10,0)),0)</f>
        <v>7.5</v>
      </c>
      <c r="L18" s="15" t="n">
        <f aca="false">J18*K18</f>
        <v>0</v>
      </c>
    </row>
    <row r="19" customFormat="false" ht="15" hidden="false" customHeight="false" outlineLevel="0" collapsed="false">
      <c r="A19" s="12" t="s">
        <v>25</v>
      </c>
      <c r="B19" s="8" t="s">
        <v>20</v>
      </c>
      <c r="C19" s="13" t="n">
        <v>0</v>
      </c>
      <c r="D19" s="13" t="n">
        <v>0</v>
      </c>
      <c r="E19" s="13" t="n">
        <v>0</v>
      </c>
      <c r="F19" s="13" t="n">
        <v>0</v>
      </c>
      <c r="G19" s="13" t="n">
        <v>0</v>
      </c>
      <c r="H19" s="13" t="n">
        <v>0</v>
      </c>
      <c r="I19" s="13" t="n">
        <v>0</v>
      </c>
      <c r="J19" s="14" t="n">
        <f aca="false">SUM(C19:I19)</f>
        <v>0</v>
      </c>
      <c r="K19" s="15" t="n">
        <f aca="false">IFERROR(INDEX(Schichttypen!$F$7:$F$10,MATCH(A19,Schichttypen!$A$7:$A$10,0)),0)</f>
        <v>7.25</v>
      </c>
      <c r="L19" s="15" t="n">
        <f aca="false">J19*K19</f>
        <v>0</v>
      </c>
    </row>
    <row r="20" customFormat="false" ht="15" hidden="false" customHeight="false" outlineLevel="0" collapsed="false">
      <c r="A20" s="12" t="s">
        <v>25</v>
      </c>
      <c r="B20" s="8" t="s">
        <v>21</v>
      </c>
      <c r="C20" s="13" t="n">
        <v>1</v>
      </c>
      <c r="D20" s="13" t="n">
        <v>1</v>
      </c>
      <c r="E20" s="13" t="n">
        <v>1</v>
      </c>
      <c r="F20" s="13" t="n">
        <v>1</v>
      </c>
      <c r="G20" s="13" t="n">
        <v>1</v>
      </c>
      <c r="H20" s="13" t="n">
        <v>1</v>
      </c>
      <c r="I20" s="13" t="n">
        <v>1</v>
      </c>
      <c r="J20" s="14" t="n">
        <f aca="false">SUM(C20:I20)</f>
        <v>7</v>
      </c>
      <c r="K20" s="15" t="n">
        <f aca="false">IFERROR(INDEX(Schichttypen!$F$7:$F$10,MATCH(A20,Schichttypen!$A$7:$A$10,0)),0)</f>
        <v>7.25</v>
      </c>
      <c r="L20" s="15" t="n">
        <f aca="false">J20*K20</f>
        <v>50.75</v>
      </c>
    </row>
    <row r="21" customFormat="false" ht="15" hidden="false" customHeight="false" outlineLevel="0" collapsed="false">
      <c r="A21" s="12" t="s">
        <v>25</v>
      </c>
      <c r="B21" s="8" t="s">
        <v>22</v>
      </c>
      <c r="C21" s="13" t="n">
        <v>0</v>
      </c>
      <c r="D21" s="13" t="n">
        <v>0</v>
      </c>
      <c r="E21" s="13" t="n">
        <v>0</v>
      </c>
      <c r="F21" s="13" t="n">
        <v>0</v>
      </c>
      <c r="G21" s="13" t="n">
        <v>0</v>
      </c>
      <c r="H21" s="13" t="n">
        <v>0</v>
      </c>
      <c r="I21" s="13" t="n">
        <v>0</v>
      </c>
      <c r="J21" s="14" t="n">
        <f aca="false">SUM(C21:I21)</f>
        <v>0</v>
      </c>
      <c r="K21" s="15" t="n">
        <f aca="false">IFERROR(INDEX(Schichttypen!$F$7:$F$10,MATCH(A21,Schichttypen!$A$7:$A$10,0)),0)</f>
        <v>7.25</v>
      </c>
      <c r="L21" s="15" t="n">
        <f aca="false">J21*K21</f>
        <v>0</v>
      </c>
    </row>
    <row r="22" customFormat="false" ht="15" hidden="false" customHeight="false" outlineLevel="0" collapsed="false">
      <c r="A22" s="12" t="s">
        <v>25</v>
      </c>
      <c r="B22" s="8" t="s">
        <v>23</v>
      </c>
      <c r="C22" s="13" t="n">
        <v>0</v>
      </c>
      <c r="D22" s="13" t="n">
        <v>0</v>
      </c>
      <c r="E22" s="13" t="n">
        <v>0</v>
      </c>
      <c r="F22" s="13" t="n">
        <v>0</v>
      </c>
      <c r="G22" s="13" t="n">
        <v>0</v>
      </c>
      <c r="H22" s="13" t="n">
        <v>0</v>
      </c>
      <c r="I22" s="13" t="n">
        <v>0</v>
      </c>
      <c r="J22" s="14" t="n">
        <f aca="false">SUM(C22:I22)</f>
        <v>0</v>
      </c>
      <c r="K22" s="15" t="n">
        <f aca="false">IFERROR(INDEX(Schichttypen!$F$7:$F$10,MATCH(A22,Schichttypen!$A$7:$A$10,0)),0)</f>
        <v>7.25</v>
      </c>
      <c r="L22" s="15" t="n">
        <f aca="false">J22*K22</f>
        <v>0</v>
      </c>
    </row>
    <row r="23" customFormat="false" ht="15" hidden="false" customHeight="false" outlineLevel="0" collapsed="false">
      <c r="A23" s="12" t="s">
        <v>26</v>
      </c>
      <c r="B23" s="8" t="s">
        <v>20</v>
      </c>
      <c r="C23" s="13" t="n">
        <v>1</v>
      </c>
      <c r="D23" s="13" t="n">
        <v>1</v>
      </c>
      <c r="E23" s="13" t="n">
        <v>1</v>
      </c>
      <c r="F23" s="13" t="n">
        <v>1</v>
      </c>
      <c r="G23" s="13" t="n">
        <v>1</v>
      </c>
      <c r="H23" s="13" t="n">
        <v>1</v>
      </c>
      <c r="I23" s="13" t="n">
        <v>1</v>
      </c>
      <c r="J23" s="14" t="n">
        <f aca="false">SUM(C23:I23)</f>
        <v>7</v>
      </c>
      <c r="K23" s="15" t="n">
        <f aca="false">IFERROR(INDEX(Schichttypen!$F$7:$F$10,MATCH(A23,Schichttypen!$A$7:$A$10,0)),0)</f>
        <v>7.75</v>
      </c>
      <c r="L23" s="15" t="n">
        <f aca="false">J23*K23</f>
        <v>54.25</v>
      </c>
    </row>
    <row r="24" customFormat="false" ht="15" hidden="false" customHeight="false" outlineLevel="0" collapsed="false">
      <c r="A24" s="12" t="s">
        <v>26</v>
      </c>
      <c r="B24" s="8" t="s">
        <v>21</v>
      </c>
      <c r="C24" s="13" t="n">
        <v>1</v>
      </c>
      <c r="D24" s="13" t="n">
        <v>1</v>
      </c>
      <c r="E24" s="13" t="n">
        <v>1</v>
      </c>
      <c r="F24" s="13" t="n">
        <v>1</v>
      </c>
      <c r="G24" s="13" t="n">
        <v>1</v>
      </c>
      <c r="H24" s="13" t="n">
        <v>1</v>
      </c>
      <c r="I24" s="13" t="n">
        <v>1</v>
      </c>
      <c r="J24" s="14" t="n">
        <f aca="false">SUM(C24:I24)</f>
        <v>7</v>
      </c>
      <c r="K24" s="15" t="n">
        <f aca="false">IFERROR(INDEX(Schichttypen!$F$7:$F$10,MATCH(A24,Schichttypen!$A$7:$A$10,0)),0)</f>
        <v>7.75</v>
      </c>
      <c r="L24" s="15" t="n">
        <f aca="false">J24*K24</f>
        <v>54.25</v>
      </c>
    </row>
    <row r="25" customFormat="false" ht="15" hidden="false" customHeight="false" outlineLevel="0" collapsed="false">
      <c r="A25" s="12" t="s">
        <v>26</v>
      </c>
      <c r="B25" s="8" t="s">
        <v>22</v>
      </c>
      <c r="C25" s="13" t="n">
        <v>0</v>
      </c>
      <c r="D25" s="13" t="n">
        <v>0</v>
      </c>
      <c r="E25" s="13" t="n">
        <v>0</v>
      </c>
      <c r="F25" s="13" t="n">
        <v>0</v>
      </c>
      <c r="G25" s="13" t="n">
        <v>0</v>
      </c>
      <c r="H25" s="13" t="n">
        <v>0</v>
      </c>
      <c r="I25" s="13" t="n">
        <v>0</v>
      </c>
      <c r="J25" s="14" t="n">
        <f aca="false">SUM(C25:I25)</f>
        <v>0</v>
      </c>
      <c r="K25" s="15" t="n">
        <f aca="false">IFERROR(INDEX(Schichttypen!$F$7:$F$10,MATCH(A25,Schichttypen!$A$7:$A$10,0)),0)</f>
        <v>7.75</v>
      </c>
      <c r="L25" s="15" t="n">
        <f aca="false">J25*K25</f>
        <v>0</v>
      </c>
    </row>
    <row r="26" customFormat="false" ht="15" hidden="false" customHeight="false" outlineLevel="0" collapsed="false">
      <c r="A26" s="12" t="s">
        <v>26</v>
      </c>
      <c r="B26" s="8" t="s">
        <v>23</v>
      </c>
      <c r="C26" s="13" t="n">
        <v>0</v>
      </c>
      <c r="D26" s="13" t="n">
        <v>0</v>
      </c>
      <c r="E26" s="13" t="n">
        <v>0</v>
      </c>
      <c r="F26" s="13" t="n">
        <v>0</v>
      </c>
      <c r="G26" s="13" t="n">
        <v>0</v>
      </c>
      <c r="H26" s="13" t="n">
        <v>0</v>
      </c>
      <c r="I26" s="13" t="n">
        <v>0</v>
      </c>
      <c r="J26" s="14" t="n">
        <f aca="false">SUM(C26:I26)</f>
        <v>0</v>
      </c>
      <c r="K26" s="15" t="n">
        <f aca="false">IFERROR(INDEX(Schichttypen!$F$7:$F$10,MATCH(A26,Schichttypen!$A$7:$A$10,0)),0)</f>
        <v>7.75</v>
      </c>
      <c r="L26" s="15" t="n">
        <f aca="false">J26*K26</f>
        <v>0</v>
      </c>
    </row>
    <row r="27" customFormat="false" ht="15" hidden="false" customHeight="false" outlineLevel="0" collapsed="false">
      <c r="B27" s="7" t="s">
        <v>27</v>
      </c>
      <c r="C27" s="16" t="n">
        <f aca="false">SUM(C11:C26)</f>
        <v>7</v>
      </c>
      <c r="D27" s="16" t="n">
        <f aca="false">SUM(D11:D26)</f>
        <v>7</v>
      </c>
      <c r="E27" s="16" t="n">
        <f aca="false">SUM(E11:E26)</f>
        <v>7</v>
      </c>
      <c r="F27" s="16" t="n">
        <f aca="false">SUM(F11:F26)</f>
        <v>7</v>
      </c>
      <c r="G27" s="16" t="n">
        <f aca="false">SUM(G11:G26)</f>
        <v>7</v>
      </c>
      <c r="H27" s="16" t="n">
        <f aca="false">SUM(H11:H26)</f>
        <v>7</v>
      </c>
      <c r="I27" s="16" t="n">
        <f aca="false">SUM(I11:I26)</f>
        <v>7</v>
      </c>
      <c r="J27" s="16" t="n">
        <f aca="false">SUM(J11:J26)</f>
        <v>49</v>
      </c>
      <c r="L27" s="17" t="n">
        <f aca="false">SUM(L11:L26)</f>
        <v>369.25</v>
      </c>
    </row>
    <row r="30" customFormat="false" ht="15" hidden="false" customHeight="false" outlineLevel="0" collapsed="false">
      <c r="A30" s="18" t="s">
        <v>28</v>
      </c>
    </row>
    <row r="31" customFormat="false" ht="15" hidden="false" customHeight="false" outlineLevel="0" collapsed="false">
      <c r="A31" s="19" t="s">
        <v>29</v>
      </c>
    </row>
    <row r="32" customFormat="false" ht="25.5" hidden="false" customHeight="true" outlineLevel="0" collapsed="false">
      <c r="A32" s="11" t="s">
        <v>8</v>
      </c>
      <c r="B32" s="11" t="s">
        <v>30</v>
      </c>
      <c r="C32" s="11" t="s">
        <v>31</v>
      </c>
      <c r="D32" s="11" t="s">
        <v>32</v>
      </c>
      <c r="E32" s="11" t="s">
        <v>33</v>
      </c>
      <c r="F32" s="11" t="s">
        <v>34</v>
      </c>
    </row>
    <row r="33" customFormat="false" ht="15" hidden="false" customHeight="false" outlineLevel="0" collapsed="false">
      <c r="A33" s="20" t="s">
        <v>20</v>
      </c>
      <c r="B33" s="15" t="n">
        <f aca="false">SUMIF($B$11:$B$26,A33,$L$11:$L$26)</f>
        <v>159.25</v>
      </c>
      <c r="C33" s="15" t="n">
        <f aca="false">IF($C$7=0,0,B33/$C$7)</f>
        <v>3.98125</v>
      </c>
      <c r="D33" s="17" t="n">
        <f aca="false">C33*(1+$C$8)</f>
        <v>4.697875</v>
      </c>
      <c r="E33" s="21"/>
      <c r="F33" s="22" t="str">
        <f aca="false">IF(E33="","",E33-D33)</f>
        <v/>
      </c>
    </row>
    <row r="34" customFormat="false" ht="15" hidden="false" customHeight="false" outlineLevel="0" collapsed="false">
      <c r="A34" s="20" t="s">
        <v>21</v>
      </c>
      <c r="B34" s="15" t="n">
        <f aca="false">SUMIF($B$11:$B$26,A34,$L$11:$L$26)</f>
        <v>210</v>
      </c>
      <c r="C34" s="15" t="n">
        <f aca="false">IF($C$7=0,0,B34/$C$7)</f>
        <v>5.25</v>
      </c>
      <c r="D34" s="17" t="n">
        <f aca="false">C34*(1+$C$8)</f>
        <v>6.195</v>
      </c>
      <c r="E34" s="21"/>
      <c r="F34" s="22" t="str">
        <f aca="false">IF(E34="","",E34-D34)</f>
        <v/>
      </c>
    </row>
    <row r="35" customFormat="false" ht="15" hidden="false" customHeight="false" outlineLevel="0" collapsed="false">
      <c r="A35" s="20" t="s">
        <v>22</v>
      </c>
      <c r="B35" s="15" t="n">
        <f aca="false">SUMIF($B$11:$B$26,A35,$L$11:$L$26)</f>
        <v>0</v>
      </c>
      <c r="C35" s="15" t="n">
        <f aca="false">IF($C$7=0,0,B35/$C$7)</f>
        <v>0</v>
      </c>
      <c r="D35" s="17" t="n">
        <f aca="false">C35*(1+$C$8)</f>
        <v>0</v>
      </c>
      <c r="E35" s="21"/>
      <c r="F35" s="22" t="str">
        <f aca="false">IF(E35="","",E35-D35)</f>
        <v/>
      </c>
    </row>
    <row r="36" customFormat="false" ht="15" hidden="false" customHeight="false" outlineLevel="0" collapsed="false">
      <c r="A36" s="20" t="s">
        <v>23</v>
      </c>
      <c r="B36" s="15" t="n">
        <f aca="false">SUMIF($B$11:$B$26,A36,$L$11:$L$26)</f>
        <v>0</v>
      </c>
      <c r="C36" s="15" t="n">
        <f aca="false">IF($C$7=0,0,B36/$C$7)</f>
        <v>0</v>
      </c>
      <c r="D36" s="17" t="n">
        <f aca="false">C36*(1+$C$8)</f>
        <v>0</v>
      </c>
      <c r="E36" s="21"/>
      <c r="F36" s="22" t="str">
        <f aca="false">IF(E36="","",E36-D36)</f>
        <v/>
      </c>
    </row>
    <row r="37" customFormat="false" ht="15" hidden="false" customHeight="false" outlineLevel="0" collapsed="false">
      <c r="A37" s="7" t="s">
        <v>35</v>
      </c>
      <c r="B37" s="17" t="n">
        <f aca="false">SUM(B33:B36)</f>
        <v>369.25</v>
      </c>
      <c r="C37" s="17" t="n">
        <f aca="false">SUM(C33:C36)</f>
        <v>9.23125</v>
      </c>
      <c r="D37" s="17" t="n">
        <f aca="false">SUM(D33:D36)</f>
        <v>10.892875</v>
      </c>
      <c r="E37" s="17" t="n">
        <f aca="false">SUM(E33:E36)</f>
        <v>0</v>
      </c>
      <c r="F37" s="23" t="n">
        <f aca="false">SUM(F33:F36)</f>
        <v>0</v>
      </c>
    </row>
    <row r="39" customFormat="false" ht="15" hidden="false" customHeight="false" outlineLevel="0" collapsed="false">
      <c r="A39" s="18" t="s">
        <v>36</v>
      </c>
    </row>
    <row r="40" customFormat="false" ht="15" hidden="false" customHeight="false" outlineLevel="0" collapsed="false">
      <c r="A40" s="24" t="s">
        <v>37</v>
      </c>
      <c r="B40" s="19" t="s">
        <v>38</v>
      </c>
    </row>
    <row r="41" customFormat="false" ht="15" hidden="false" customHeight="false" outlineLevel="0" collapsed="false">
      <c r="A41" s="25" t="s">
        <v>39</v>
      </c>
      <c r="B41" s="19" t="s">
        <v>40</v>
      </c>
    </row>
    <row r="42" customFormat="false" ht="15" hidden="false" customHeight="false" outlineLevel="0" collapsed="false">
      <c r="A42" s="26" t="s">
        <v>41</v>
      </c>
      <c r="B42" s="19" t="s">
        <v>42</v>
      </c>
    </row>
    <row r="44" customFormat="false" ht="15" hidden="false" customHeight="false" outlineLevel="0" collapsed="false">
      <c r="A44" s="27" t="s">
        <v>43</v>
      </c>
    </row>
    <row r="45" customFormat="false" ht="15" hidden="false" customHeight="false" outlineLevel="0" collapsed="false">
      <c r="A45" s="27" t="s">
        <v>44</v>
      </c>
    </row>
  </sheetData>
  <mergeCells count="3">
    <mergeCell ref="A1:L1"/>
    <mergeCell ref="A3:L3"/>
    <mergeCell ref="A4:L4"/>
  </mergeCells>
  <conditionalFormatting sqref="F33:F36">
    <cfRule type="cellIs" priority="2" operator="lessThan" aboveAverage="0" equalAverage="0" bottom="0" percent="0" rank="0" text="" dxfId="0">
      <formula>0</formula>
    </cfRule>
    <cfRule type="cellIs" priority="3" operator="greaterThanOrEqual" aboveAverage="0" equalAverage="0" bottom="0" percent="0" rank="0" text="" dxfId="1">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28"/>
    <col collapsed="false" customWidth="true" hidden="false" outlineLevel="0" max="4" min="3" style="0" width="10"/>
    <col collapsed="false" customWidth="true" hidden="false" outlineLevel="0" max="6" min="5" style="0" width="14"/>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45</v>
      </c>
      <c r="B3" s="5"/>
      <c r="C3" s="5"/>
      <c r="D3" s="5"/>
      <c r="E3" s="5"/>
      <c r="F3" s="5"/>
    </row>
    <row r="4" customFormat="false" ht="15" hidden="false" customHeight="false" outlineLevel="0" collapsed="false">
      <c r="A4" s="6" t="s">
        <v>46</v>
      </c>
      <c r="B4" s="6"/>
      <c r="C4" s="6"/>
      <c r="D4" s="6"/>
      <c r="E4" s="6"/>
      <c r="F4" s="6"/>
    </row>
    <row r="6" customFormat="false" ht="25.5" hidden="false" customHeight="true" outlineLevel="0" collapsed="false">
      <c r="A6" s="11" t="s">
        <v>47</v>
      </c>
      <c r="B6" s="11" t="s">
        <v>48</v>
      </c>
      <c r="C6" s="11" t="s">
        <v>49</v>
      </c>
      <c r="D6" s="11" t="s">
        <v>50</v>
      </c>
      <c r="E6" s="11" t="s">
        <v>51</v>
      </c>
      <c r="F6" s="11" t="s">
        <v>17</v>
      </c>
    </row>
    <row r="7" customFormat="false" ht="15" hidden="false" customHeight="false" outlineLevel="0" collapsed="false">
      <c r="A7" s="13" t="s">
        <v>19</v>
      </c>
      <c r="B7" s="8" t="s">
        <v>52</v>
      </c>
      <c r="C7" s="28" t="n">
        <v>0.25</v>
      </c>
      <c r="D7" s="28" t="n">
        <v>0.583333333333333</v>
      </c>
      <c r="E7" s="13" t="n">
        <v>30</v>
      </c>
      <c r="F7" s="15" t="n">
        <f aca="false">IF(D7&gt;=C7,(D7-C7)*24,(D7+1-C7)*24)-E7/60</f>
        <v>7.5</v>
      </c>
    </row>
    <row r="8" customFormat="false" ht="15" hidden="false" customHeight="false" outlineLevel="0" collapsed="false">
      <c r="A8" s="13" t="s">
        <v>24</v>
      </c>
      <c r="B8" s="8" t="s">
        <v>53</v>
      </c>
      <c r="C8" s="28" t="n">
        <v>0.583333333333333</v>
      </c>
      <c r="D8" s="28" t="n">
        <v>0.916666666666667</v>
      </c>
      <c r="E8" s="13" t="n">
        <v>30</v>
      </c>
      <c r="F8" s="15" t="n">
        <f aca="false">IF(D8&gt;=C8,(D8-C8)*24,(D8+1-C8)*24)-E8/60</f>
        <v>7.5</v>
      </c>
    </row>
    <row r="9" customFormat="false" ht="15" hidden="false" customHeight="false" outlineLevel="0" collapsed="false">
      <c r="A9" s="13" t="s">
        <v>25</v>
      </c>
      <c r="B9" s="8" t="s">
        <v>54</v>
      </c>
      <c r="C9" s="28" t="n">
        <v>0.916666666666667</v>
      </c>
      <c r="D9" s="28" t="n">
        <v>0.25</v>
      </c>
      <c r="E9" s="13" t="n">
        <v>45</v>
      </c>
      <c r="F9" s="15" t="n">
        <f aca="false">IF(D9&gt;=C9,(D9-C9)*24,(D9+1-C9)*24)-E9/60</f>
        <v>7.25</v>
      </c>
    </row>
    <row r="10" customFormat="false" ht="15" hidden="false" customHeight="false" outlineLevel="0" collapsed="false">
      <c r="A10" s="13" t="s">
        <v>26</v>
      </c>
      <c r="B10" s="8" t="s">
        <v>55</v>
      </c>
      <c r="C10" s="28" t="n">
        <v>0.375</v>
      </c>
      <c r="D10" s="28" t="n">
        <v>0.729166666666667</v>
      </c>
      <c r="E10" s="13" t="n">
        <v>45</v>
      </c>
      <c r="F10" s="15" t="n">
        <f aca="false">IF(D10&gt;=C10,(D10-C10)*24,(D10+1-C10)*24)-E10/60</f>
        <v>7.75</v>
      </c>
    </row>
  </sheetData>
  <mergeCells count="3">
    <mergeCell ref="A1:F1"/>
    <mergeCell ref="A3:F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0"/>
    <col collapsed="false" customWidth="true" hidden="false" outlineLevel="0" max="5" min="3" style="0" width="18"/>
    <col collapsed="false" customWidth="true" hidden="false" outlineLevel="0" max="6" min="6" style="0" width="2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56</v>
      </c>
      <c r="B3" s="5"/>
      <c r="C3" s="5"/>
      <c r="D3" s="5"/>
      <c r="E3" s="5"/>
      <c r="F3" s="5"/>
    </row>
    <row r="4" customFormat="false" ht="15" hidden="false" customHeight="false" outlineLevel="0" collapsed="false">
      <c r="A4" s="6" t="s">
        <v>57</v>
      </c>
      <c r="B4" s="6"/>
      <c r="C4" s="6"/>
      <c r="D4" s="6"/>
      <c r="E4" s="6"/>
      <c r="F4" s="6"/>
    </row>
    <row r="6" customFormat="false" ht="15" hidden="false" customHeight="false" outlineLevel="0" collapsed="false">
      <c r="A6" s="18" t="s">
        <v>58</v>
      </c>
    </row>
    <row r="7" customFormat="false" ht="30" hidden="false" customHeight="true" outlineLevel="0" collapsed="false">
      <c r="A7" s="29" t="s">
        <v>59</v>
      </c>
      <c r="B7" s="29"/>
      <c r="C7" s="29"/>
      <c r="D7" s="29"/>
      <c r="E7" s="29"/>
      <c r="F7" s="29"/>
    </row>
    <row r="9" customFormat="false" ht="15" hidden="false" customHeight="false" outlineLevel="0" collapsed="false">
      <c r="A9" s="18" t="s">
        <v>60</v>
      </c>
    </row>
    <row r="10" customFormat="false" ht="30" hidden="false" customHeight="true" outlineLevel="0" collapsed="false">
      <c r="A10" s="29" t="s">
        <v>61</v>
      </c>
      <c r="B10" s="29"/>
      <c r="C10" s="29"/>
      <c r="D10" s="29"/>
      <c r="E10" s="29"/>
      <c r="F10" s="29"/>
    </row>
    <row r="11" customFormat="false" ht="30" hidden="false" customHeight="true" outlineLevel="0" collapsed="false">
      <c r="A11" s="29" t="s">
        <v>62</v>
      </c>
      <c r="B11" s="29"/>
      <c r="C11" s="29"/>
      <c r="D11" s="29"/>
      <c r="E11" s="29"/>
      <c r="F11" s="29"/>
    </row>
    <row r="12" customFormat="false" ht="15" hidden="false" customHeight="true" outlineLevel="0" collapsed="false">
      <c r="A12" s="29" t="s">
        <v>63</v>
      </c>
      <c r="B12" s="29"/>
      <c r="C12" s="29"/>
      <c r="D12" s="29"/>
      <c r="E12" s="29"/>
      <c r="F12" s="29"/>
    </row>
    <row r="13" customFormat="false" ht="30" hidden="false" customHeight="true" outlineLevel="0" collapsed="false">
      <c r="A13" s="29" t="s">
        <v>64</v>
      </c>
      <c r="B13" s="29"/>
      <c r="C13" s="29"/>
      <c r="D13" s="29"/>
      <c r="E13" s="29"/>
      <c r="F13" s="29"/>
    </row>
    <row r="15" customFormat="false" ht="15" hidden="false" customHeight="false" outlineLevel="0" collapsed="false">
      <c r="A15" s="18" t="s">
        <v>65</v>
      </c>
    </row>
    <row r="16" customFormat="false" ht="15" hidden="false" customHeight="true" outlineLevel="0" collapsed="false">
      <c r="A16" s="29" t="s">
        <v>66</v>
      </c>
      <c r="B16" s="29"/>
      <c r="C16" s="29"/>
      <c r="D16" s="29"/>
      <c r="E16" s="29"/>
      <c r="F16" s="29"/>
    </row>
    <row r="17" customFormat="false" ht="15" hidden="false" customHeight="true" outlineLevel="0" collapsed="false">
      <c r="A17" s="29" t="s">
        <v>67</v>
      </c>
      <c r="B17" s="29"/>
      <c r="C17" s="29"/>
      <c r="D17" s="29"/>
      <c r="E17" s="29"/>
      <c r="F17" s="29"/>
    </row>
    <row r="18" customFormat="false" ht="30" hidden="false" customHeight="true" outlineLevel="0" collapsed="false">
      <c r="A18" s="29" t="s">
        <v>68</v>
      </c>
      <c r="B18" s="29"/>
      <c r="C18" s="29"/>
      <c r="D18" s="29"/>
      <c r="E18" s="29"/>
      <c r="F18" s="29"/>
    </row>
    <row r="20" customFormat="false" ht="15" hidden="false" customHeight="false" outlineLevel="0" collapsed="false">
      <c r="A20" s="18" t="s">
        <v>69</v>
      </c>
    </row>
    <row r="21" customFormat="false" ht="60" hidden="false" customHeight="true" outlineLevel="0" collapsed="false">
      <c r="A21" s="29" t="s">
        <v>70</v>
      </c>
      <c r="B21" s="29"/>
      <c r="C21" s="29"/>
      <c r="D21" s="29"/>
      <c r="E21" s="29"/>
      <c r="F21" s="29"/>
    </row>
  </sheetData>
  <mergeCells count="12">
    <mergeCell ref="A1:F1"/>
    <mergeCell ref="A3:F3"/>
    <mergeCell ref="A4:F4"/>
    <mergeCell ref="A7:F7"/>
    <mergeCell ref="A10:F10"/>
    <mergeCell ref="A11:F11"/>
    <mergeCell ref="A12:F12"/>
    <mergeCell ref="A13:F13"/>
    <mergeCell ref="A16:F16"/>
    <mergeCell ref="A17:F17"/>
    <mergeCell ref="A18:F18"/>
    <mergeCell ref="A21:F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2026-08-18T12:44:02Z</dcterms:created>
  <dc:creator>openpyxl</dc:creator>
  <dc:description/>
  <dc:language>en-US</dc:language>
  <cp:lastModifiedBy/>
  <dcterms:modified xsi:type="dcterms:W3CDTF">2026-08-18T12:44:02Z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